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Ταμείο Ανάκαμψης - Αθηνά\Νέες Προσκλήσεις\ΠΣ\ΠΙΝΑΚΑΣ ΑΝΑΛΥΣΗΣ ΕΠΕΝΔΥΤΙΚΩΝ ΔΑΠΑΝΩΝ\"/>
    </mc:Choice>
  </mc:AlternateContent>
  <xr:revisionPtr revIDLastSave="0" documentId="8_{87B1A1F3-A8BE-40C8-8DE2-D7837C6E6797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ΠΡΟΥΠΟΛΟΓΙΣΜΟΣ" sheetId="20" r:id="rId1"/>
    <sheet name="ΕΝΙΣΧΥΣΗ" sheetId="21" r:id="rId2"/>
  </sheets>
  <definedNames>
    <definedName name="_xlnm.Print_Area" localSheetId="1">ΕΝΙΣΧΥΣΗ!$B$2:$K$24</definedName>
    <definedName name="_xlnm.Print_Area" localSheetId="0">ΠΡΟΥΠΟΛΟΓΙΣΜΟΣ!#REF!</definedName>
    <definedName name="ΑΠΕ">ΠΡΟΥΠΟΛΟΓΙΣΜΟΣ!$I$42</definedName>
    <definedName name="ΑΠΕ1">ΠΡΟΥΠΟΛΟΓΙΣΜΟΣ!$S$42</definedName>
    <definedName name="ΕΚΘΕΣΕΙΣ">ΠΡΟΥΠΟΛΟΓΙΣΜΟΣ!$I$35</definedName>
    <definedName name="ΕΚΘΕΣΕΙΣ1">ΠΡΟΥΠΟΛΟΓΙΣΜΟΣ!$S$35</definedName>
    <definedName name="ΚΑΙΝΟΤΟΜΙΑ">ΠΡΟΥΠΟΛΟΓΙΣΜΟΣ!$I$37</definedName>
    <definedName name="ΚΑΙΝΟΤΟΜΙΑ1">ΠΡΟΥΠΟΛΟΓΙΣΜΟΣ!$S$37</definedName>
    <definedName name="ΚΑΙΝΟΤΟΜΙΑΣ_ΣΥΝΟΛΟ">ΠΡΟΥΠΟΛΟΓΙΣΜΟΣ!#REF!</definedName>
    <definedName name="ΜΕΓΕΘΟΣ">ΠΡΟΥΠΟΛΟΓΙΣΜΟΣ!$I$7</definedName>
    <definedName name="ΜΕΓΕΘΟΣ_ΕΠΙΧΕΙΡΗΣΗΣ">#REF!</definedName>
    <definedName name="ΠΕΡΙΦΕΡΕΙΑΚΕΣ">ΠΡΟΥΠΟΛΟΓΙΣΜΟΣ!$I$15</definedName>
    <definedName name="ΠΕΡΙΦΕΡΕΙΑΚΕΣ1">ΠΡΟΥΠΟΛΟΓΙΣΜΟΣ!$S$15</definedName>
    <definedName name="ΠΡΟΤΥΠΑ">ΠΡΟΥΠΟΛΟΓΙΣΜΟΣ!#REF!</definedName>
    <definedName name="ΠΡΟΤΥΠΑ_ΣΥΝΟΛΟ">ΠΡΟΥΠΟΛΟΓΙΣΜΟΣ!#REF!</definedName>
    <definedName name="ΠΡΟΥΠΟΛΟΓΙΣΜΟΣ">ΠΡΟΥΠΟΛΟΓΙΣΜΟΣ!$I$12</definedName>
    <definedName name="ΠΡΟΥΠΟΛΟΓΙΣΜΟΣ1">ΠΡΟΥΠΟΛΟΓΙΣΜΟΣ!$S$12</definedName>
    <definedName name="ΣΥΜΒΟΥΛΕΥΤΙΚΕΣ">ΠΡΟΥΠΟΛΟΓΙΣΜΟΣ!$I$34</definedName>
    <definedName name="ΣΥΜΒΟΥΛΕΥΤΙΚΕΣ1">ΠΡΟΥΠΟΛΟΓΙΣΜΟΣ!$S$34</definedName>
    <definedName name="ΤΟΠΟΣ_ΥΛΟΠΙΗΣΗΣ">#REF!</definedName>
    <definedName name="ΤΟΠΟΣ_ΥΛΟΠΟΙΗΣΗΣ">ΠΡΟΥΠΟΛΟΓΙΣΜΟΣ!$O$6</definedName>
    <definedName name="ΥΠΕΡΒΑΣΗ">ΠΡΟΥΠΟΛΟΓΙΣΜΟΣ!$I$38</definedName>
    <definedName name="ΥΠΕΡΒΑΣΗ1">ΠΡΟΥΠΟΛΟΓΙΣΜΟΣ!$S$38</definedName>
    <definedName name="ΥΠΟΕΡΓΟ">ΠΡΟΥΠΟΛΟΓΙΣΜΟΣ!$O$4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5" i="21" l="1"/>
  <c r="H14" i="21"/>
  <c r="H13" i="21"/>
  <c r="H12" i="21"/>
  <c r="H11" i="21"/>
  <c r="S28" i="20"/>
  <c r="S25" i="20"/>
  <c r="S29" i="20"/>
  <c r="S24" i="20"/>
  <c r="I38" i="20"/>
  <c r="F6" i="21" l="1"/>
  <c r="F5" i="21"/>
  <c r="K38" i="20" l="1"/>
  <c r="S40" i="20"/>
  <c r="S39" i="20"/>
  <c r="K27" i="20"/>
  <c r="K23" i="20"/>
  <c r="S30" i="20" l="1"/>
  <c r="S31" i="20"/>
  <c r="S32" i="20"/>
  <c r="K15" i="20"/>
  <c r="K12" i="20" s="1"/>
  <c r="S34" i="20"/>
  <c r="S42" i="20"/>
  <c r="S38" i="20"/>
  <c r="S37" i="20"/>
  <c r="S35" i="20"/>
  <c r="S19" i="20"/>
  <c r="S26" i="20"/>
  <c r="S20" i="20"/>
  <c r="S21" i="20"/>
  <c r="S22" i="20"/>
  <c r="S18" i="20"/>
  <c r="P35" i="20" l="1"/>
  <c r="P37" i="20"/>
  <c r="P38" i="20"/>
  <c r="P34" i="20"/>
  <c r="F27" i="20"/>
  <c r="S27" i="20" s="1"/>
  <c r="F23" i="20"/>
  <c r="I15" i="20" l="1"/>
  <c r="H10" i="21" s="1"/>
  <c r="S23" i="20"/>
  <c r="F4" i="21"/>
  <c r="K15" i="21"/>
  <c r="K12" i="21"/>
  <c r="I12" i="20" l="1"/>
  <c r="S12" i="20" s="1"/>
  <c r="S15" i="20"/>
  <c r="K14" i="21"/>
  <c r="K11" i="21"/>
  <c r="K13" i="21"/>
  <c r="P12" i="20" l="1"/>
  <c r="L39" i="20"/>
  <c r="P39" i="20" s="1"/>
  <c r="L26" i="20"/>
  <c r="L38" i="20"/>
  <c r="L22" i="20"/>
  <c r="L15" i="20"/>
  <c r="L31" i="20"/>
  <c r="L42" i="20"/>
  <c r="P42" i="20" s="1"/>
  <c r="L23" i="20"/>
  <c r="P23" i="20" s="1"/>
  <c r="L21" i="20"/>
  <c r="L40" i="20"/>
  <c r="L30" i="20"/>
  <c r="L24" i="20"/>
  <c r="P24" i="20" s="1"/>
  <c r="L20" i="20"/>
  <c r="L25" i="20"/>
  <c r="L35" i="20"/>
  <c r="L29" i="20"/>
  <c r="L37" i="20"/>
  <c r="L19" i="20"/>
  <c r="L18" i="20"/>
  <c r="L27" i="20"/>
  <c r="L34" i="20"/>
  <c r="L28" i="20"/>
  <c r="L32" i="20"/>
  <c r="H8" i="21"/>
  <c r="H19" i="21" s="1"/>
  <c r="K10" i="21"/>
  <c r="H20" i="21" s="1"/>
  <c r="P19" i="20" l="1"/>
  <c r="P29" i="20"/>
  <c r="H21" i="21"/>
  <c r="F23" i="21" s="1"/>
</calcChain>
</file>

<file path=xl/sharedStrings.xml><?xml version="1.0" encoding="utf-8"?>
<sst xmlns="http://schemas.openxmlformats.org/spreadsheetml/2006/main" count="108" uniqueCount="89">
  <si>
    <t>Περιβάλλων χώρος</t>
  </si>
  <si>
    <t>Α</t>
  </si>
  <si>
    <t>Β</t>
  </si>
  <si>
    <t>ΠΡΟΥΠΟΛΟΓΙΣΜΟΣ ΑΙΤΗΣΗΣ ΕΝΙΣΧΥΣΗΣ</t>
  </si>
  <si>
    <t>ΠΕΡΙΦΕΡΕΙΑΚΕΣ ΕΠΕΝΔΥΣΕΙΣ</t>
  </si>
  <si>
    <t>ΑΓΟΡΑ ΓΗΣ</t>
  </si>
  <si>
    <t>ΑΠΟΚΤΗΣΗ ΣΤΟΙΧΕΙΩΝ ΕΝΕΡΓΗΤΙΚΟΥ</t>
  </si>
  <si>
    <t>Εξοπλισμός</t>
  </si>
  <si>
    <t>ΕΝΙΣΧΥΣΕΙΣ ΓΙΑ ΣΥΜΒΟΥΛΕΥΤΙΚΕΣ ΥΠΗΡΕΣΙΕΣ</t>
  </si>
  <si>
    <t>Γ</t>
  </si>
  <si>
    <t>ΕΝΙΣΧΥΣΕΙΣ ΓΙΑ ΣΥΜΜΕΤΟΧΗ ΜΜΕ ΣΕ ΕΜΠΟΡΙΚΕΣ ΕΚΘΕΣΕΙΣ</t>
  </si>
  <si>
    <t>Δ</t>
  </si>
  <si>
    <t>ΕΝΙΣΧΥΣΕΙΣ ΚΑΙΝΟΤΟΜΙΑΣ ΓΙΑ ΜΜΕ</t>
  </si>
  <si>
    <t>Ε</t>
  </si>
  <si>
    <t>ΕΝΙΣΧΥΣΕΙΣ ΓΙΑ ΥΠΕΡΒΑΣΗ ΕΝΩΣΙΑΚΩΝ ΠΡΟΤΥΠΩΝ</t>
  </si>
  <si>
    <t>ΣΤ</t>
  </si>
  <si>
    <t>ΕΝΙΣΧΥΣΕΙΣ ΓΙΑ ΤΗΝ ΠΡΟΩΘΗΣΗ ΠΑΡΑΓΩΓΗΣ ΕΝΕΡΓΕΙΑΣ ΑΠΌ ΑΠΕ</t>
  </si>
  <si>
    <t>ΥΠΟΛΟΓΙΣΜΟΣ ΕΝΙΣΧΥΣΗΣ &amp; ΧΡΗΜΑΤΟΟΙΚΟΝΟΜΙΚΟΣ ΠΙΝΑΚΑΣ ΕΡΓΟΥ</t>
  </si>
  <si>
    <t>ΜΕΓΕΘΟΣ ΦΟΡΕΑ</t>
  </si>
  <si>
    <t>ΤΟΠΟΣ ΥΛΟΠΟΙΗΣΗΣ</t>
  </si>
  <si>
    <t>% ΕΝΙΣΧΥΣΗΣ</t>
  </si>
  <si>
    <t>ΕΝΙΣΧΥΣΗ</t>
  </si>
  <si>
    <t>ΧΡΗΜΑΤΟΟΙΚΟΝΟΜΙΚΟΣ ΠΙΝΑΚΑΣ ΕΡΓΟΥ</t>
  </si>
  <si>
    <t>ΠΡΟΥΠΟΛΟΓΙΣΜΟΣ ΕΡΓΟΥ</t>
  </si>
  <si>
    <t>ΔΗΜΟΣΙΑ ΔΑΠΑΝΗ (ΕΝΙΣΧΥΣΗ)</t>
  </si>
  <si>
    <t>ΙΔΙΩΤΙΚΗ ΣΥΜΕΤΟΧΗ</t>
  </si>
  <si>
    <t>Γ-1</t>
  </si>
  <si>
    <t>Ιδία συμμετοχή</t>
  </si>
  <si>
    <t>Γ-2</t>
  </si>
  <si>
    <t>Δανεισμός</t>
  </si>
  <si>
    <t>ΠΕΡΙΒΑΛΛΩΝ ΧΩΡΟΣ</t>
  </si>
  <si>
    <t>ΟΧΗΜΑΤΑ</t>
  </si>
  <si>
    <t>ΕΞΟΠΛΙΣΜΟΣ</t>
  </si>
  <si>
    <t>ΔΙΚΤΥΑ ΔΙΑΝΟΜΗΣ</t>
  </si>
  <si>
    <t>ΛΟΙΠΑ</t>
  </si>
  <si>
    <t xml:space="preserve">ΕΠΩΝΥΜΙΑ ΕΠΙΧΕΙΡΗΣΗΣ </t>
  </si>
  <si>
    <t>ΔΙΑΚΡΙΤΙΚΟΣ ΤΙΤΛΟΣ ΕΠΙΧΕΙΡΗΣΗΣ</t>
  </si>
  <si>
    <t>ΥΠΟΕΡΓΟ</t>
  </si>
  <si>
    <t>Αγορά γης</t>
  </si>
  <si>
    <t>ΑΚΙΝΗΤΑ (Κτίρια και λοιπές κατασκευές)</t>
  </si>
  <si>
    <t>ΣΤΟΙΧΕΙΑ ΤΑΥΤΟΤΗΤΑΣ ΔΥΝΗΤΙΚΟΥ ΔΙΚΑΙΟΥΧΟΥ &amp; ΕΠΕΝΔΥΣΗΣ</t>
  </si>
  <si>
    <t>ΥΠΟΕΡΓΟ ΥΠΟΒΟΛΗΣ ΑΙΤΗΣΗΣ ΕΝΙΣΧΥΣΗΣ</t>
  </si>
  <si>
    <t>ΔΟΥ</t>
  </si>
  <si>
    <t>ΝΟΜΙΚΗ ΜΟΡΦΗ</t>
  </si>
  <si>
    <t>ΕΙΔΟΣ ΕΠΙΧΕΙΡΗΣΗΣ</t>
  </si>
  <si>
    <t>ΤΟΠΟΣ ΥΛΟΠOΙΗΣΗΣ</t>
  </si>
  <si>
    <t>ΜΕΓΕΘΟΣ ΕΠΙΧΕΙΡΗΣΗΣ</t>
  </si>
  <si>
    <t>ΜΙΚΡΗ</t>
  </si>
  <si>
    <t>ΕΛΕΓΧΟΣ ΜΕΓΙΣΤΩΝ ΟΡΙΩΝ ΠΡΟΥΠΟΛΟΓΙΣΜΟΥ ΑΝΑ ΚΑΤΗΓΟΡΙΑ ΕΝΙΣΧΥΣΕΩΝ (§4.3)</t>
  </si>
  <si>
    <t>1η ΠΡΟΣΚΛΗΣΗ</t>
  </si>
  <si>
    <t>ΣΥΝΘΗΚΗ</t>
  </si>
  <si>
    <t>ΕΛΕΓΧΟΣ</t>
  </si>
  <si>
    <t>Ακίνητα</t>
  </si>
  <si>
    <t>ΠΡΟΣΒΑΣΙΜΟΤΗΤΑ ΑΜΕΑ</t>
  </si>
  <si>
    <r>
      <t xml:space="preserve">ΕΝΙΣΧΥΣΕΙΣ ΓΙΑ ΣΥΜΜΕΤΟΧΗ </t>
    </r>
    <r>
      <rPr>
        <b/>
        <sz val="14"/>
        <color rgb="FFC00000"/>
        <rFont val="Calibri"/>
        <family val="2"/>
        <charset val="161"/>
        <scheme val="minor"/>
      </rPr>
      <t>ΜΜΕ</t>
    </r>
    <r>
      <rPr>
        <b/>
        <sz val="14"/>
        <color rgb="FF0070C0"/>
        <rFont val="Calibri"/>
        <family val="2"/>
        <charset val="161"/>
        <scheme val="minor"/>
      </rPr>
      <t xml:space="preserve"> ΣΕ ΕΜΠΟΡΙΚΕΣ ΕΚΘΕΣΕΙΣ</t>
    </r>
  </si>
  <si>
    <r>
      <t xml:space="preserve">ΕΝΙΣΧΥΣΕΙΣ ΚΑΙΝΟΤΟΜΙΑΣ ΓΙΑ </t>
    </r>
    <r>
      <rPr>
        <b/>
        <sz val="14"/>
        <color rgb="FFC00000"/>
        <rFont val="Calibri"/>
        <family val="2"/>
        <charset val="161"/>
        <scheme val="minor"/>
      </rPr>
      <t>ΜΜΕ</t>
    </r>
  </si>
  <si>
    <t>ΕΝΙΣΧΥΣΕΙΣ ΓΙΑ ΤΗΝ ΠΡΟΩΘΗΣΗ ΠΑΡΑΓΩΓΗΣ ΕΝΕΡΓΕΙΑΣ ΑΠΟ ΑΠΕ</t>
  </si>
  <si>
    <t>Βόρειο Αιγαίο</t>
  </si>
  <si>
    <t>Κρήτη</t>
  </si>
  <si>
    <t>Ανατολική Μακεδονία-Θράκη</t>
  </si>
  <si>
    <t>Κεντρική Μακεδονία</t>
  </si>
  <si>
    <t>Δυτική Μακεδονία</t>
  </si>
  <si>
    <t>Ήπειρος</t>
  </si>
  <si>
    <t>Θεσσαλία</t>
  </si>
  <si>
    <t>Ιόνια Νησιά</t>
  </si>
  <si>
    <t>Δυτική Ελλάδα</t>
  </si>
  <si>
    <t>Νότιο Αιγαίο</t>
  </si>
  <si>
    <t>Ανατολική-Δυτική Αττική</t>
  </si>
  <si>
    <t>Πειραιάς και Νήσοι</t>
  </si>
  <si>
    <t>Δυτικός τομέας Αθηνών</t>
  </si>
  <si>
    <t>ΜΕΤΑΠΟΙΗΣΗ ΑΓΡΟΤΙΚΩΝ  ΠΡΟΪΟΝΤΩΝ</t>
  </si>
  <si>
    <t>ΜΕΣΑΙΑ</t>
  </si>
  <si>
    <t>ΜΕΓΑΛΗ</t>
  </si>
  <si>
    <t>&lt; 300.000€</t>
  </si>
  <si>
    <t>&lt; 500.000€</t>
  </si>
  <si>
    <t>&lt;500.000€</t>
  </si>
  <si>
    <t>&lt;2.000.000€</t>
  </si>
  <si>
    <t>&lt;30% του π/υ</t>
  </si>
  <si>
    <t>&lt;10% του π/υ</t>
  </si>
  <si>
    <t>ΑΥΛΑ ΣΤΟΙΧΕΙΑ ΕΝΕΡΓΗΤΙΚΟΥ</t>
  </si>
  <si>
    <t>ΑΦΜ  ή  VAT</t>
  </si>
  <si>
    <t>Στερεά Ελλάδα</t>
  </si>
  <si>
    <t xml:space="preserve">Πελοπόννησος </t>
  </si>
  <si>
    <t xml:space="preserve">ΕΝΙΣΧΥΣΕΙΣ ΥΠΕΡΒΑΣΗΣ ΕΝΩΣΙΑΚΩΝ ΠΡΟΤΥΠΩΝ </t>
  </si>
  <si>
    <t xml:space="preserve">
&lt; 30% του π/υ</t>
  </si>
  <si>
    <t>(σε χιλιάδες €)</t>
  </si>
  <si>
    <t>500&lt;ΜΜΕ&lt;7.500
2000&lt;ΜΕΓΑΛΕΣ&lt;12.500</t>
  </si>
  <si>
    <t>&lt; 30% του π/υ
&lt; 1.000.000€</t>
  </si>
  <si>
    <t>1η+2η ΠΡΟΣΚΛΗΣΗ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</si>
</sst>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#,##0\ &quot;€&quot;;[Red]\-#,##0\ &quot;€&quot;"/>
    <numFmt numFmtId="43" formatCode="_-* #,##0.00_-;\-* #,##0.00_-;_-* &quot;-&quot;??_-;_-@_-"/>
  </numFmts>
  <fonts count="23" x14ac:knownFonts="1">
    <font>
      <sz val="11"/>
      <color theme="1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b/>
      <sz val="12"/>
      <color rgb="FF0070C0"/>
      <name val="Calibri"/>
      <family val="2"/>
      <charset val="161"/>
      <scheme val="minor"/>
    </font>
    <font>
      <b/>
      <sz val="11"/>
      <color rgb="FF0070C0"/>
      <name val="Calibri"/>
      <family val="2"/>
      <charset val="161"/>
      <scheme val="minor"/>
    </font>
    <font>
      <b/>
      <sz val="14"/>
      <color theme="1"/>
      <name val="Calibri"/>
      <family val="2"/>
      <charset val="161"/>
      <scheme val="minor"/>
    </font>
    <font>
      <b/>
      <sz val="14"/>
      <color rgb="FF0070C0"/>
      <name val="Calibri"/>
      <family val="2"/>
      <charset val="161"/>
      <scheme val="minor"/>
    </font>
    <font>
      <b/>
      <sz val="14"/>
      <color rgb="FFFF0000"/>
      <name val="Calibri"/>
      <family val="2"/>
      <charset val="161"/>
      <scheme val="minor"/>
    </font>
    <font>
      <b/>
      <sz val="11"/>
      <name val="Calibri"/>
      <family val="2"/>
      <charset val="161"/>
      <scheme val="minor"/>
    </font>
    <font>
      <b/>
      <sz val="14"/>
      <name val="Calibri"/>
      <family val="2"/>
      <charset val="161"/>
      <scheme val="minor"/>
    </font>
    <font>
      <b/>
      <sz val="12"/>
      <name val="Calibri"/>
      <family val="2"/>
      <charset val="161"/>
      <scheme val="minor"/>
    </font>
    <font>
      <sz val="12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b/>
      <sz val="11"/>
      <color rgb="FFFF0000"/>
      <name val="Calibri"/>
      <family val="2"/>
      <charset val="161"/>
      <scheme val="minor"/>
    </font>
    <font>
      <sz val="9"/>
      <color theme="1"/>
      <name val="Calibri"/>
      <family val="2"/>
      <charset val="161"/>
      <scheme val="minor"/>
    </font>
    <font>
      <b/>
      <sz val="9"/>
      <color theme="1"/>
      <name val="Calibri"/>
      <family val="2"/>
      <charset val="161"/>
      <scheme val="minor"/>
    </font>
    <font>
      <b/>
      <sz val="9"/>
      <color rgb="FF0070C0"/>
      <name val="Calibri"/>
      <family val="2"/>
      <charset val="161"/>
      <scheme val="minor"/>
    </font>
    <font>
      <b/>
      <sz val="14"/>
      <color rgb="FFC00000"/>
      <name val="Calibri"/>
      <family val="2"/>
      <charset val="161"/>
      <scheme val="minor"/>
    </font>
    <font>
      <b/>
      <sz val="9"/>
      <name val="Calibri"/>
      <family val="2"/>
      <charset val="161"/>
      <scheme val="minor"/>
    </font>
    <font>
      <b/>
      <sz val="10"/>
      <name val="Calibri"/>
      <family val="2"/>
      <charset val="161"/>
      <scheme val="minor"/>
    </font>
    <font>
      <b/>
      <sz val="10"/>
      <color rgb="FF0070C0"/>
      <name val="Calibri"/>
      <family val="2"/>
      <charset val="161"/>
      <scheme val="minor"/>
    </font>
    <font>
      <sz val="10"/>
      <color theme="1"/>
      <name val="Calibri"/>
      <family val="2"/>
      <charset val="161"/>
      <scheme val="minor"/>
    </font>
    <font>
      <sz val="8"/>
      <name val="Calibri"/>
      <family val="2"/>
      <charset val="161"/>
      <scheme val="minor"/>
    </font>
  </fonts>
  <fills count="8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70C0"/>
      </left>
      <right style="medium">
        <color rgb="FF0070C0"/>
      </right>
      <top style="medium">
        <color rgb="FF0070C0"/>
      </top>
      <bottom style="medium">
        <color rgb="FF0070C0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 style="medium">
        <color rgb="FF0070C0"/>
      </left>
      <right/>
      <top style="medium">
        <color rgb="FF0070C0"/>
      </top>
      <bottom style="medium">
        <color rgb="FF0070C0"/>
      </bottom>
      <diagonal/>
    </border>
    <border>
      <left/>
      <right/>
      <top style="medium">
        <color rgb="FF0070C0"/>
      </top>
      <bottom style="medium">
        <color rgb="FF0070C0"/>
      </bottom>
      <diagonal/>
    </border>
    <border>
      <left/>
      <right style="medium">
        <color rgb="FF0070C0"/>
      </right>
      <top style="medium">
        <color rgb="FF0070C0"/>
      </top>
      <bottom style="medium">
        <color rgb="FF0070C0"/>
      </bottom>
      <diagonal/>
    </border>
    <border>
      <left/>
      <right/>
      <top style="medium">
        <color rgb="FF0070C0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rgb="FF0070C0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rgb="FF0070C0"/>
      </left>
      <right/>
      <top style="medium">
        <color rgb="FF0070C0"/>
      </top>
      <bottom/>
      <diagonal/>
    </border>
    <border>
      <left/>
      <right style="medium">
        <color rgb="FF0070C0"/>
      </right>
      <top style="medium">
        <color rgb="FF0070C0"/>
      </top>
      <bottom/>
      <diagonal/>
    </border>
    <border>
      <left style="thin">
        <color indexed="64"/>
      </left>
      <right/>
      <top style="medium">
        <color rgb="FF0070C0"/>
      </top>
      <bottom style="thin">
        <color indexed="64"/>
      </bottom>
      <diagonal/>
    </border>
    <border>
      <left/>
      <right style="medium">
        <color rgb="FF0070C0"/>
      </right>
      <top style="medium">
        <color rgb="FF0070C0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</borders>
  <cellStyleXfs count="2">
    <xf numFmtId="0" fontId="0" fillId="0" borderId="0"/>
    <xf numFmtId="43" fontId="12" fillId="0" borderId="0" applyFont="0" applyFill="0" applyBorder="0" applyAlignment="0" applyProtection="0"/>
  </cellStyleXfs>
  <cellXfs count="180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0" xfId="0" applyFont="1"/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/>
    <xf numFmtId="4" fontId="6" fillId="0" borderId="1" xfId="0" applyNumberFormat="1" applyFont="1" applyBorder="1"/>
    <xf numFmtId="10" fontId="7" fillId="0" borderId="0" xfId="0" applyNumberFormat="1" applyFont="1"/>
    <xf numFmtId="0" fontId="5" fillId="0" borderId="0" xfId="0" applyFont="1"/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4" fontId="5" fillId="0" borderId="0" xfId="0" applyNumberFormat="1" applyFont="1"/>
    <xf numFmtId="10" fontId="7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10" fontId="5" fillId="0" borderId="0" xfId="0" applyNumberFormat="1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10" fontId="2" fillId="0" borderId="0" xfId="0" applyNumberFormat="1" applyFont="1" applyAlignment="1">
      <alignment horizontal="center"/>
    </xf>
    <xf numFmtId="0" fontId="4" fillId="3" borderId="3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left" vertical="center"/>
    </xf>
    <xf numFmtId="4" fontId="2" fillId="0" borderId="0" xfId="0" applyNumberFormat="1" applyFont="1"/>
    <xf numFmtId="0" fontId="0" fillId="0" borderId="12" xfId="0" applyBorder="1" applyAlignment="1">
      <alignment horizontal="center" vertical="center"/>
    </xf>
    <xf numFmtId="4" fontId="9" fillId="3" borderId="5" xfId="0" applyNumberFormat="1" applyFont="1" applyFill="1" applyBorder="1" applyProtection="1">
      <protection locked="0"/>
    </xf>
    <xf numFmtId="4" fontId="9" fillId="3" borderId="13" xfId="0" applyNumberFormat="1" applyFont="1" applyFill="1" applyBorder="1" applyProtection="1">
      <protection locked="0"/>
    </xf>
    <xf numFmtId="4" fontId="9" fillId="3" borderId="5" xfId="0" applyNumberFormat="1" applyFont="1" applyFill="1" applyBorder="1" applyAlignment="1" applyProtection="1">
      <alignment vertical="center"/>
      <protection locked="0"/>
    </xf>
    <xf numFmtId="0" fontId="0" fillId="4" borderId="9" xfId="0" applyFill="1" applyBorder="1" applyAlignment="1">
      <alignment horizontal="center" vertical="center"/>
    </xf>
    <xf numFmtId="0" fontId="0" fillId="4" borderId="9" xfId="0" applyFill="1" applyBorder="1" applyAlignment="1">
      <alignment horizontal="left" vertical="center"/>
    </xf>
    <xf numFmtId="0" fontId="10" fillId="4" borderId="9" xfId="0" applyFont="1" applyFill="1" applyBorder="1"/>
    <xf numFmtId="0" fontId="0" fillId="4" borderId="9" xfId="0" applyFill="1" applyBorder="1"/>
    <xf numFmtId="0" fontId="0" fillId="4" borderId="10" xfId="0" applyFill="1" applyBorder="1"/>
    <xf numFmtId="0" fontId="0" fillId="4" borderId="11" xfId="0" applyFill="1" applyBorder="1"/>
    <xf numFmtId="0" fontId="0" fillId="4" borderId="0" xfId="0" applyFill="1" applyAlignment="1">
      <alignment horizontal="center" vertical="center"/>
    </xf>
    <xf numFmtId="0" fontId="0" fillId="4" borderId="23" xfId="0" applyFill="1" applyBorder="1" applyAlignment="1">
      <alignment horizontal="left" vertical="center"/>
    </xf>
    <xf numFmtId="0" fontId="14" fillId="4" borderId="0" xfId="0" applyFont="1" applyFill="1" applyAlignment="1">
      <alignment horizontal="left"/>
    </xf>
    <xf numFmtId="0" fontId="0" fillId="4" borderId="0" xfId="0" applyFill="1"/>
    <xf numFmtId="0" fontId="0" fillId="4" borderId="0" xfId="0" applyFill="1" applyAlignment="1">
      <alignment horizontal="left" vertical="center"/>
    </xf>
    <xf numFmtId="0" fontId="10" fillId="4" borderId="0" xfId="0" applyFont="1" applyFill="1"/>
    <xf numFmtId="0" fontId="8" fillId="4" borderId="9" xfId="0" applyFont="1" applyFill="1" applyBorder="1" applyAlignment="1">
      <alignment horizontal="center" vertical="center"/>
    </xf>
    <xf numFmtId="0" fontId="8" fillId="4" borderId="0" xfId="0" applyFont="1" applyFill="1" applyAlignment="1">
      <alignment horizontal="center" vertical="center"/>
    </xf>
    <xf numFmtId="0" fontId="5" fillId="4" borderId="0" xfId="0" applyFont="1" applyFill="1" applyAlignment="1">
      <alignment horizontal="center" vertical="center"/>
    </xf>
    <xf numFmtId="0" fontId="5" fillId="4" borderId="0" xfId="0" applyFont="1" applyFill="1"/>
    <xf numFmtId="0" fontId="9" fillId="4" borderId="0" xfId="0" applyFont="1" applyFill="1" applyAlignment="1">
      <alignment horizontal="center" vertical="center"/>
    </xf>
    <xf numFmtId="0" fontId="5" fillId="4" borderId="11" xfId="0" applyFont="1" applyFill="1" applyBorder="1"/>
    <xf numFmtId="0" fontId="10" fillId="4" borderId="0" xfId="0" applyFont="1" applyFill="1" applyAlignment="1">
      <alignment horizontal="right"/>
    </xf>
    <xf numFmtId="0" fontId="1" fillId="4" borderId="0" xfId="0" applyFont="1" applyFill="1" applyAlignment="1">
      <alignment horizontal="center"/>
    </xf>
    <xf numFmtId="0" fontId="1" fillId="4" borderId="0" xfId="0" applyFont="1" applyFill="1"/>
    <xf numFmtId="0" fontId="5" fillId="4" borderId="8" xfId="0" applyFont="1" applyFill="1" applyBorder="1" applyAlignment="1">
      <alignment horizontal="center" vertical="center"/>
    </xf>
    <xf numFmtId="10" fontId="3" fillId="4" borderId="0" xfId="0" applyNumberFormat="1" applyFont="1" applyFill="1" applyAlignment="1">
      <alignment horizontal="center"/>
    </xf>
    <xf numFmtId="0" fontId="7" fillId="4" borderId="0" xfId="0" applyFont="1" applyFill="1"/>
    <xf numFmtId="0" fontId="5" fillId="4" borderId="22" xfId="0" applyFont="1" applyFill="1" applyBorder="1" applyAlignment="1">
      <alignment horizontal="left" vertical="center"/>
    </xf>
    <xf numFmtId="0" fontId="2" fillId="4" borderId="22" xfId="0" applyFont="1" applyFill="1" applyBorder="1"/>
    <xf numFmtId="0" fontId="3" fillId="4" borderId="0" xfId="0" applyFont="1" applyFill="1"/>
    <xf numFmtId="0" fontId="2" fillId="4" borderId="0" xfId="0" applyFont="1" applyFill="1" applyAlignment="1">
      <alignment horizontal="center" vertical="center"/>
    </xf>
    <xf numFmtId="10" fontId="7" fillId="4" borderId="0" xfId="0" applyNumberFormat="1" applyFont="1" applyFill="1" applyAlignment="1">
      <alignment horizontal="center"/>
    </xf>
    <xf numFmtId="0" fontId="2" fillId="4" borderId="0" xfId="0" applyFont="1" applyFill="1"/>
    <xf numFmtId="10" fontId="7" fillId="4" borderId="0" xfId="0" applyNumberFormat="1" applyFont="1" applyFill="1"/>
    <xf numFmtId="0" fontId="9" fillId="4" borderId="0" xfId="0" applyFont="1" applyFill="1"/>
    <xf numFmtId="0" fontId="2" fillId="4" borderId="11" xfId="0" applyFont="1" applyFill="1" applyBorder="1"/>
    <xf numFmtId="0" fontId="9" fillId="4" borderId="0" xfId="0" applyFont="1" applyFill="1" applyAlignment="1">
      <alignment horizontal="center"/>
    </xf>
    <xf numFmtId="10" fontId="7" fillId="4" borderId="0" xfId="0" applyNumberFormat="1" applyFont="1" applyFill="1" applyAlignment="1">
      <alignment vertical="center"/>
    </xf>
    <xf numFmtId="0" fontId="9" fillId="4" borderId="0" xfId="0" applyFont="1" applyFill="1" applyAlignment="1">
      <alignment horizontal="left" vertical="center"/>
    </xf>
    <xf numFmtId="4" fontId="9" fillId="4" borderId="0" xfId="0" applyNumberFormat="1" applyFont="1" applyFill="1" applyAlignment="1">
      <alignment vertical="center"/>
    </xf>
    <xf numFmtId="0" fontId="9" fillId="4" borderId="0" xfId="0" applyFont="1" applyFill="1" applyAlignment="1">
      <alignment horizontal="center" wrapText="1"/>
    </xf>
    <xf numFmtId="0" fontId="5" fillId="4" borderId="19" xfId="0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vertical="center"/>
    </xf>
    <xf numFmtId="0" fontId="2" fillId="4" borderId="12" xfId="0" applyFont="1" applyFill="1" applyBorder="1" applyAlignment="1">
      <alignment vertical="center"/>
    </xf>
    <xf numFmtId="0" fontId="3" fillId="4" borderId="12" xfId="0" applyFont="1" applyFill="1" applyBorder="1" applyAlignment="1">
      <alignment vertical="center"/>
    </xf>
    <xf numFmtId="4" fontId="5" fillId="4" borderId="12" xfId="0" applyNumberFormat="1" applyFont="1" applyFill="1" applyBorder="1" applyAlignment="1">
      <alignment vertical="center"/>
    </xf>
    <xf numFmtId="0" fontId="0" fillId="4" borderId="12" xfId="0" applyFill="1" applyBorder="1"/>
    <xf numFmtId="0" fontId="9" fillId="4" borderId="6" xfId="0" applyFont="1" applyFill="1" applyBorder="1" applyAlignment="1">
      <alignment horizontal="left" vertical="center"/>
    </xf>
    <xf numFmtId="0" fontId="9" fillId="4" borderId="24" xfId="0" applyFont="1" applyFill="1" applyBorder="1" applyAlignment="1">
      <alignment horizontal="left" vertical="center"/>
    </xf>
    <xf numFmtId="0" fontId="8" fillId="4" borderId="3" xfId="0" applyFont="1" applyFill="1" applyBorder="1" applyAlignment="1">
      <alignment horizontal="center" vertical="center"/>
    </xf>
    <xf numFmtId="0" fontId="9" fillId="4" borderId="6" xfId="0" applyFont="1" applyFill="1" applyBorder="1" applyAlignment="1">
      <alignment vertical="center"/>
    </xf>
    <xf numFmtId="0" fontId="9" fillId="4" borderId="24" xfId="0" applyFont="1" applyFill="1" applyBorder="1" applyAlignment="1">
      <alignment vertical="center"/>
    </xf>
    <xf numFmtId="0" fontId="9" fillId="4" borderId="7" xfId="0" applyFont="1" applyFill="1" applyBorder="1" applyAlignment="1">
      <alignment vertical="center"/>
    </xf>
    <xf numFmtId="0" fontId="9" fillId="0" borderId="7" xfId="0" applyFont="1" applyBorder="1" applyAlignment="1">
      <alignment horizontal="left" vertical="center"/>
    </xf>
    <xf numFmtId="10" fontId="7" fillId="4" borderId="0" xfId="0" applyNumberFormat="1" applyFont="1" applyFill="1" applyAlignment="1">
      <alignment horizontal="center" vertical="center"/>
    </xf>
    <xf numFmtId="4" fontId="9" fillId="0" borderId="5" xfId="0" applyNumberFormat="1" applyFont="1" applyBorder="1"/>
    <xf numFmtId="4" fontId="9" fillId="4" borderId="32" xfId="0" applyNumberFormat="1" applyFont="1" applyFill="1" applyBorder="1"/>
    <xf numFmtId="4" fontId="9" fillId="4" borderId="14" xfId="0" applyNumberFormat="1" applyFont="1" applyFill="1" applyBorder="1"/>
    <xf numFmtId="4" fontId="9" fillId="4" borderId="34" xfId="0" applyNumberFormat="1" applyFont="1" applyFill="1" applyBorder="1"/>
    <xf numFmtId="0" fontId="2" fillId="3" borderId="8" xfId="0" applyFont="1" applyFill="1" applyBorder="1" applyAlignment="1" applyProtection="1">
      <alignment vertical="center"/>
      <protection locked="0"/>
    </xf>
    <xf numFmtId="0" fontId="5" fillId="4" borderId="35" xfId="0" applyFont="1" applyFill="1" applyBorder="1" applyAlignment="1">
      <alignment horizontal="center" vertical="center"/>
    </xf>
    <xf numFmtId="4" fontId="20" fillId="0" borderId="0" xfId="0" applyNumberFormat="1" applyFont="1"/>
    <xf numFmtId="10" fontId="13" fillId="4" borderId="0" xfId="0" applyNumberFormat="1" applyFont="1" applyFill="1" applyAlignment="1">
      <alignment horizontal="center" vertical="center"/>
    </xf>
    <xf numFmtId="0" fontId="21" fillId="0" borderId="0" xfId="0" applyFont="1"/>
    <xf numFmtId="0" fontId="20" fillId="0" borderId="0" xfId="0" applyFont="1"/>
    <xf numFmtId="0" fontId="5" fillId="4" borderId="31" xfId="0" applyFont="1" applyFill="1" applyBorder="1" applyAlignment="1">
      <alignment horizontal="left" vertical="center"/>
    </xf>
    <xf numFmtId="0" fontId="5" fillId="4" borderId="0" xfId="0" applyFont="1" applyFill="1" applyAlignment="1">
      <alignment horizontal="left" vertical="center"/>
    </xf>
    <xf numFmtId="0" fontId="0" fillId="7" borderId="0" xfId="0" applyFill="1" applyAlignment="1">
      <alignment horizontal="center" vertical="center"/>
    </xf>
    <xf numFmtId="0" fontId="2" fillId="4" borderId="39" xfId="0" applyFont="1" applyFill="1" applyBorder="1"/>
    <xf numFmtId="4" fontId="5" fillId="4" borderId="8" xfId="0" applyNumberFormat="1" applyFont="1" applyFill="1" applyBorder="1"/>
    <xf numFmtId="4" fontId="5" fillId="3" borderId="8" xfId="0" applyNumberFormat="1" applyFont="1" applyFill="1" applyBorder="1" applyProtection="1">
      <protection locked="0"/>
    </xf>
    <xf numFmtId="4" fontId="6" fillId="6" borderId="40" xfId="0" applyNumberFormat="1" applyFont="1" applyFill="1" applyBorder="1" applyAlignment="1">
      <alignment vertical="center"/>
    </xf>
    <xf numFmtId="4" fontId="5" fillId="0" borderId="8" xfId="0" applyNumberFormat="1" applyFont="1" applyBorder="1"/>
    <xf numFmtId="4" fontId="5" fillId="0" borderId="0" xfId="0" applyNumberFormat="1" applyFont="1" applyAlignment="1">
      <alignment vertical="center"/>
    </xf>
    <xf numFmtId="9" fontId="5" fillId="3" borderId="1" xfId="0" applyNumberFormat="1" applyFont="1" applyFill="1" applyBorder="1" applyAlignment="1" applyProtection="1">
      <alignment horizontal="center"/>
      <protection locked="0"/>
    </xf>
    <xf numFmtId="9" fontId="5" fillId="3" borderId="1" xfId="0" applyNumberFormat="1" applyFont="1" applyFill="1" applyBorder="1" applyAlignment="1" applyProtection="1">
      <alignment horizontal="center" wrapText="1"/>
      <protection locked="0"/>
    </xf>
    <xf numFmtId="4" fontId="2" fillId="3" borderId="8" xfId="0" applyNumberFormat="1" applyFont="1" applyFill="1" applyBorder="1" applyProtection="1">
      <protection locked="0"/>
    </xf>
    <xf numFmtId="0" fontId="0" fillId="7" borderId="5" xfId="0" applyFill="1" applyBorder="1" applyAlignment="1">
      <alignment horizontal="center" vertical="center"/>
    </xf>
    <xf numFmtId="0" fontId="0" fillId="7" borderId="5" xfId="0" applyFill="1" applyBorder="1" applyAlignment="1">
      <alignment horizontal="center" vertical="center" wrapText="1"/>
    </xf>
    <xf numFmtId="4" fontId="5" fillId="4" borderId="19" xfId="0" applyNumberFormat="1" applyFont="1" applyFill="1" applyBorder="1" applyAlignment="1">
      <alignment horizontal="center"/>
    </xf>
    <xf numFmtId="4" fontId="5" fillId="4" borderId="21" xfId="0" applyNumberFormat="1" applyFont="1" applyFill="1" applyBorder="1" applyAlignment="1">
      <alignment horizontal="center"/>
    </xf>
    <xf numFmtId="4" fontId="6" fillId="4" borderId="17" xfId="0" applyNumberFormat="1" applyFont="1" applyFill="1" applyBorder="1" applyAlignment="1">
      <alignment horizontal="center" vertical="center"/>
    </xf>
    <xf numFmtId="4" fontId="6" fillId="4" borderId="30" xfId="0" applyNumberFormat="1" applyFont="1" applyFill="1" applyBorder="1" applyAlignment="1">
      <alignment horizontal="center" vertical="center"/>
    </xf>
    <xf numFmtId="0" fontId="19" fillId="4" borderId="0" xfId="0" applyFont="1" applyFill="1" applyAlignment="1">
      <alignment horizontal="center" vertical="center" wrapText="1"/>
    </xf>
    <xf numFmtId="0" fontId="15" fillId="3" borderId="6" xfId="0" applyFont="1" applyFill="1" applyBorder="1" applyAlignment="1" applyProtection="1">
      <alignment horizontal="left" vertical="center"/>
      <protection locked="0"/>
    </xf>
    <xf numFmtId="0" fontId="15" fillId="3" borderId="24" xfId="0" applyFont="1" applyFill="1" applyBorder="1" applyAlignment="1" applyProtection="1">
      <alignment horizontal="left" vertical="center"/>
      <protection locked="0"/>
    </xf>
    <xf numFmtId="0" fontId="15" fillId="3" borderId="7" xfId="0" applyFont="1" applyFill="1" applyBorder="1" applyAlignment="1" applyProtection="1">
      <alignment horizontal="left" vertical="center"/>
      <protection locked="0"/>
    </xf>
    <xf numFmtId="0" fontId="7" fillId="4" borderId="0" xfId="0" applyFont="1" applyFill="1" applyAlignment="1">
      <alignment horizontal="center" wrapText="1"/>
    </xf>
    <xf numFmtId="0" fontId="6" fillId="4" borderId="17" xfId="0" applyFont="1" applyFill="1" applyBorder="1" applyAlignment="1">
      <alignment horizontal="left" vertical="center"/>
    </xf>
    <xf numFmtId="0" fontId="6" fillId="4" borderId="18" xfId="0" applyFont="1" applyFill="1" applyBorder="1" applyAlignment="1">
      <alignment horizontal="left" vertical="center"/>
    </xf>
    <xf numFmtId="0" fontId="6" fillId="4" borderId="30" xfId="0" applyFont="1" applyFill="1" applyBorder="1" applyAlignment="1">
      <alignment horizontal="left" vertical="center"/>
    </xf>
    <xf numFmtId="0" fontId="14" fillId="4" borderId="23" xfId="0" applyFont="1" applyFill="1" applyBorder="1" applyAlignment="1">
      <alignment horizontal="left" vertical="center"/>
    </xf>
    <xf numFmtId="0" fontId="14" fillId="4" borderId="16" xfId="0" applyFont="1" applyFill="1" applyBorder="1" applyAlignment="1">
      <alignment horizontal="left" vertical="center"/>
    </xf>
    <xf numFmtId="0" fontId="15" fillId="3" borderId="6" xfId="0" applyFont="1" applyFill="1" applyBorder="1" applyAlignment="1" applyProtection="1">
      <alignment horizontal="left"/>
      <protection locked="0"/>
    </xf>
    <xf numFmtId="0" fontId="15" fillId="3" borderId="24" xfId="0" applyFont="1" applyFill="1" applyBorder="1" applyAlignment="1" applyProtection="1">
      <alignment horizontal="left"/>
      <protection locked="0"/>
    </xf>
    <xf numFmtId="0" fontId="15" fillId="3" borderId="7" xfId="0" applyFont="1" applyFill="1" applyBorder="1" applyAlignment="1" applyProtection="1">
      <alignment horizontal="left"/>
      <protection locked="0"/>
    </xf>
    <xf numFmtId="0" fontId="7" fillId="4" borderId="0" xfId="0" applyFont="1" applyFill="1" applyAlignment="1">
      <alignment horizontal="center"/>
    </xf>
    <xf numFmtId="0" fontId="16" fillId="4" borderId="6" xfId="0" applyFont="1" applyFill="1" applyBorder="1" applyAlignment="1">
      <alignment horizontal="right" vertical="center"/>
    </xf>
    <xf numFmtId="0" fontId="16" fillId="4" borderId="7" xfId="0" applyFont="1" applyFill="1" applyBorder="1" applyAlignment="1">
      <alignment horizontal="right" vertical="center"/>
    </xf>
    <xf numFmtId="0" fontId="8" fillId="4" borderId="3" xfId="0" applyFont="1" applyFill="1" applyBorder="1" applyAlignment="1">
      <alignment horizontal="center" vertical="center"/>
    </xf>
    <xf numFmtId="0" fontId="8" fillId="5" borderId="2" xfId="0" applyFont="1" applyFill="1" applyBorder="1" applyAlignment="1">
      <alignment horizontal="center" vertical="center"/>
    </xf>
    <xf numFmtId="0" fontId="8" fillId="5" borderId="3" xfId="0" applyFont="1" applyFill="1" applyBorder="1" applyAlignment="1">
      <alignment horizontal="center" vertical="center"/>
    </xf>
    <xf numFmtId="0" fontId="8" fillId="5" borderId="4" xfId="0" applyFont="1" applyFill="1" applyBorder="1" applyAlignment="1">
      <alignment horizontal="center" vertical="center"/>
    </xf>
    <xf numFmtId="0" fontId="9" fillId="4" borderId="6" xfId="0" applyFont="1" applyFill="1" applyBorder="1" applyAlignment="1">
      <alignment horizontal="left" vertical="center"/>
    </xf>
    <xf numFmtId="0" fontId="9" fillId="4" borderId="24" xfId="0" applyFont="1" applyFill="1" applyBorder="1" applyAlignment="1">
      <alignment horizontal="left" vertical="center"/>
    </xf>
    <xf numFmtId="0" fontId="9" fillId="4" borderId="7" xfId="0" applyFont="1" applyFill="1" applyBorder="1" applyAlignment="1">
      <alignment horizontal="left" vertical="center"/>
    </xf>
    <xf numFmtId="0" fontId="18" fillId="4" borderId="9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0" fontId="16" fillId="4" borderId="6" xfId="0" applyFont="1" applyFill="1" applyBorder="1" applyAlignment="1">
      <alignment horizontal="right" vertical="center" wrapText="1"/>
    </xf>
    <xf numFmtId="0" fontId="16" fillId="4" borderId="7" xfId="0" applyFont="1" applyFill="1" applyBorder="1" applyAlignment="1">
      <alignment horizontal="right" vertical="center" wrapText="1"/>
    </xf>
    <xf numFmtId="0" fontId="15" fillId="3" borderId="27" xfId="0" applyFont="1" applyFill="1" applyBorder="1" applyAlignment="1" applyProtection="1">
      <alignment horizontal="left"/>
      <protection locked="0"/>
    </xf>
    <xf numFmtId="0" fontId="15" fillId="3" borderId="33" xfId="0" applyFont="1" applyFill="1" applyBorder="1" applyAlignment="1" applyProtection="1">
      <alignment horizontal="left"/>
      <protection locked="0"/>
    </xf>
    <xf numFmtId="0" fontId="15" fillId="3" borderId="28" xfId="0" applyFont="1" applyFill="1" applyBorder="1" applyAlignment="1" applyProtection="1">
      <alignment horizontal="left"/>
      <protection locked="0"/>
    </xf>
    <xf numFmtId="0" fontId="16" fillId="4" borderId="27" xfId="0" applyFont="1" applyFill="1" applyBorder="1" applyAlignment="1">
      <alignment horizontal="right" vertical="center" wrapText="1"/>
    </xf>
    <xf numFmtId="0" fontId="16" fillId="4" borderId="28" xfId="0" applyFont="1" applyFill="1" applyBorder="1" applyAlignment="1">
      <alignment horizontal="right" vertical="center" wrapText="1"/>
    </xf>
    <xf numFmtId="0" fontId="11" fillId="4" borderId="26" xfId="0" applyFont="1" applyFill="1" applyBorder="1" applyAlignment="1">
      <alignment horizontal="center" vertical="center" wrapText="1"/>
    </xf>
    <xf numFmtId="0" fontId="11" fillId="4" borderId="29" xfId="0" applyFont="1" applyFill="1" applyBorder="1" applyAlignment="1">
      <alignment horizontal="center" vertical="center" wrapText="1"/>
    </xf>
    <xf numFmtId="0" fontId="11" fillId="4" borderId="14" xfId="0" applyFont="1" applyFill="1" applyBorder="1" applyAlignment="1">
      <alignment horizontal="center" vertical="center" wrapText="1"/>
    </xf>
    <xf numFmtId="0" fontId="11" fillId="4" borderId="15" xfId="0" applyFont="1" applyFill="1" applyBorder="1" applyAlignment="1">
      <alignment horizontal="center" vertical="center" wrapText="1"/>
    </xf>
    <xf numFmtId="0" fontId="16" fillId="4" borderId="26" xfId="0" applyFont="1" applyFill="1" applyBorder="1" applyAlignment="1">
      <alignment horizontal="right" vertical="center" wrapText="1"/>
    </xf>
    <xf numFmtId="0" fontId="16" fillId="4" borderId="9" xfId="0" applyFont="1" applyFill="1" applyBorder="1" applyAlignment="1">
      <alignment horizontal="right" vertical="center" wrapText="1"/>
    </xf>
    <xf numFmtId="0" fontId="16" fillId="4" borderId="29" xfId="0" applyFont="1" applyFill="1" applyBorder="1" applyAlignment="1">
      <alignment horizontal="right" vertical="center" wrapText="1"/>
    </xf>
    <xf numFmtId="0" fontId="16" fillId="4" borderId="14" xfId="0" applyFont="1" applyFill="1" applyBorder="1" applyAlignment="1">
      <alignment horizontal="right" vertical="center" wrapText="1"/>
    </xf>
    <xf numFmtId="0" fontId="16" fillId="4" borderId="31" xfId="0" applyFont="1" applyFill="1" applyBorder="1" applyAlignment="1">
      <alignment horizontal="right" vertical="center" wrapText="1"/>
    </xf>
    <xf numFmtId="0" fontId="16" fillId="4" borderId="15" xfId="0" applyFont="1" applyFill="1" applyBorder="1" applyAlignment="1">
      <alignment horizontal="right" vertical="center" wrapText="1"/>
    </xf>
    <xf numFmtId="0" fontId="16" fillId="4" borderId="24" xfId="0" applyFont="1" applyFill="1" applyBorder="1" applyAlignment="1">
      <alignment horizontal="right" vertical="center" wrapText="1"/>
    </xf>
    <xf numFmtId="0" fontId="16" fillId="4" borderId="27" xfId="0" applyFont="1" applyFill="1" applyBorder="1" applyAlignment="1">
      <alignment horizontal="right" vertical="center"/>
    </xf>
    <xf numFmtId="0" fontId="16" fillId="4" borderId="28" xfId="0" applyFont="1" applyFill="1" applyBorder="1" applyAlignment="1">
      <alignment horizontal="right" vertical="center"/>
    </xf>
    <xf numFmtId="0" fontId="11" fillId="3" borderId="6" xfId="0" applyFont="1" applyFill="1" applyBorder="1" applyAlignment="1" applyProtection="1">
      <alignment horizontal="left"/>
      <protection locked="0"/>
    </xf>
    <xf numFmtId="0" fontId="11" fillId="3" borderId="7" xfId="0" applyFont="1" applyFill="1" applyBorder="1" applyAlignment="1" applyProtection="1">
      <alignment horizontal="left"/>
      <protection locked="0"/>
    </xf>
    <xf numFmtId="0" fontId="15" fillId="3" borderId="27" xfId="0" applyFont="1" applyFill="1" applyBorder="1" applyAlignment="1" applyProtection="1">
      <alignment horizontal="left" vertical="center"/>
      <protection locked="0"/>
    </xf>
    <xf numFmtId="0" fontId="15" fillId="3" borderId="33" xfId="0" applyFont="1" applyFill="1" applyBorder="1" applyAlignment="1" applyProtection="1">
      <alignment horizontal="left" vertical="center"/>
      <protection locked="0"/>
    </xf>
    <xf numFmtId="0" fontId="15" fillId="3" borderId="28" xfId="0" applyFont="1" applyFill="1" applyBorder="1" applyAlignment="1" applyProtection="1">
      <alignment horizontal="left" vertical="center"/>
      <protection locked="0"/>
    </xf>
    <xf numFmtId="0" fontId="5" fillId="4" borderId="19" xfId="0" applyFont="1" applyFill="1" applyBorder="1" applyAlignment="1">
      <alignment horizontal="left" vertical="center"/>
    </xf>
    <xf numFmtId="0" fontId="5" fillId="4" borderId="20" xfId="0" applyFont="1" applyFill="1" applyBorder="1" applyAlignment="1">
      <alignment horizontal="left" vertical="center"/>
    </xf>
    <xf numFmtId="0" fontId="5" fillId="4" borderId="21" xfId="0" applyFont="1" applyFill="1" applyBorder="1" applyAlignment="1">
      <alignment horizontal="left" vertical="center"/>
    </xf>
    <xf numFmtId="0" fontId="5" fillId="4" borderId="35" xfId="0" applyFont="1" applyFill="1" applyBorder="1" applyAlignment="1">
      <alignment horizontal="left" vertical="center"/>
    </xf>
    <xf numFmtId="0" fontId="5" fillId="4" borderId="22" xfId="0" applyFont="1" applyFill="1" applyBorder="1" applyAlignment="1">
      <alignment horizontal="left" vertical="center"/>
    </xf>
    <xf numFmtId="0" fontId="5" fillId="4" borderId="36" xfId="0" applyFont="1" applyFill="1" applyBorder="1" applyAlignment="1">
      <alignment horizontal="left" vertical="center"/>
    </xf>
    <xf numFmtId="0" fontId="9" fillId="0" borderId="6" xfId="0" applyFont="1" applyBorder="1" applyAlignment="1">
      <alignment horizontal="left" vertical="center"/>
    </xf>
    <xf numFmtId="0" fontId="9" fillId="0" borderId="24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6" fontId="7" fillId="4" borderId="0" xfId="0" applyNumberFormat="1" applyFont="1" applyFill="1" applyAlignment="1">
      <alignment horizontal="center"/>
    </xf>
    <xf numFmtId="0" fontId="9" fillId="0" borderId="37" xfId="0" applyFont="1" applyBorder="1" applyAlignment="1">
      <alignment horizontal="left" vertical="center"/>
    </xf>
    <xf numFmtId="0" fontId="9" fillId="0" borderId="25" xfId="0" applyFont="1" applyBorder="1" applyAlignment="1">
      <alignment horizontal="left" vertical="center"/>
    </xf>
    <xf numFmtId="0" fontId="9" fillId="0" borderId="38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left" vertical="center"/>
    </xf>
    <xf numFmtId="0" fontId="4" fillId="3" borderId="3" xfId="0" applyFont="1" applyFill="1" applyBorder="1" applyAlignment="1">
      <alignment horizontal="left" vertical="center"/>
    </xf>
    <xf numFmtId="0" fontId="4" fillId="3" borderId="4" xfId="0" applyFont="1" applyFill="1" applyBorder="1" applyAlignment="1">
      <alignment horizontal="left" vertical="center"/>
    </xf>
  </cellXfs>
  <cellStyles count="2">
    <cellStyle name="Κανονικό" xfId="0" builtinId="0"/>
    <cellStyle name="Κόμμα 2" xfId="1" xr:uid="{00000000-0005-0000-0000-000001000000}"/>
  </cellStyles>
  <dxfs count="10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266700</xdr:colOff>
      <xdr:row>12</xdr:row>
      <xdr:rowOff>142875</xdr:rowOff>
    </xdr:from>
    <xdr:to>
      <xdr:col>15</xdr:col>
      <xdr:colOff>1089660</xdr:colOff>
      <xdr:row>15</xdr:row>
      <xdr:rowOff>45720</xdr:rowOff>
    </xdr:to>
    <xdr:sp macro="" textlink="">
      <xdr:nvSpPr>
        <xdr:cNvPr id="2" name="Ορθογώνιο 1">
          <a:extLst>
            <a:ext uri="{FF2B5EF4-FFF2-40B4-BE49-F238E27FC236}">
              <a16:creationId xmlns:a16="http://schemas.microsoft.com/office/drawing/2014/main" id="{EC90A67A-59AA-4E44-9CE8-7BB2188C3E04}"/>
            </a:ext>
          </a:extLst>
        </xdr:cNvPr>
        <xdr:cNvSpPr/>
      </xdr:nvSpPr>
      <xdr:spPr>
        <a:xfrm>
          <a:off x="11635740" y="3023235"/>
          <a:ext cx="1432560" cy="603885"/>
        </a:xfrm>
        <a:prstGeom prst="rect">
          <a:avLst/>
        </a:prstGeom>
        <a:solidFill>
          <a:srgbClr val="FFFFCC"/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l-GR" sz="800" u="sng">
              <a:solidFill>
                <a:srgbClr val="FF0000"/>
              </a:solidFill>
            </a:rPr>
            <a:t>ΠΡΟΣΟΧΗ</a:t>
          </a:r>
        </a:p>
        <a:p>
          <a:pPr algn="l"/>
          <a:r>
            <a:rPr lang="el-GR" sz="800"/>
            <a:t>Ο έλεγχος λειτουργεί εφόσ</a:t>
          </a:r>
          <a:r>
            <a:rPr lang="en-US" sz="800"/>
            <a:t>o</a:t>
          </a:r>
          <a:r>
            <a:rPr lang="el-GR" sz="800"/>
            <a:t>ν έχει συμπληρωθεί το "ΜΕΓΕΘΟΣ ΕΠΙΧΕΙΡΗΣΗΣ"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44"/>
  <sheetViews>
    <sheetView tabSelected="1" zoomScaleNormal="100" workbookViewId="0">
      <selection activeCell="F18" sqref="F18"/>
    </sheetView>
  </sheetViews>
  <sheetFormatPr defaultRowHeight="14.4" x14ac:dyDescent="0.3"/>
  <cols>
    <col min="4" max="4" width="10.33203125" customWidth="1"/>
    <col min="5" max="5" width="12.109375" customWidth="1"/>
    <col min="6" max="6" width="14.33203125" bestFit="1" customWidth="1"/>
    <col min="9" max="10" width="17.6640625" customWidth="1"/>
    <col min="11" max="11" width="18" bestFit="1" customWidth="1"/>
    <col min="12" max="12" width="10.88671875" customWidth="1"/>
    <col min="13" max="13" width="7.6640625" customWidth="1"/>
    <col min="14" max="14" width="12.6640625" customWidth="1"/>
    <col min="16" max="16" width="20" customWidth="1"/>
    <col min="17" max="17" width="3.33203125" customWidth="1"/>
    <col min="18" max="18" width="8.88671875" hidden="1" customWidth="1"/>
    <col min="19" max="19" width="14.109375" style="86" hidden="1" customWidth="1"/>
    <col min="20" max="22" width="8.88671875" hidden="1" customWidth="1"/>
    <col min="23" max="23" width="9.109375" hidden="1" customWidth="1"/>
    <col min="24" max="24" width="12.33203125" hidden="1" customWidth="1"/>
    <col min="25" max="25" width="8.88671875" hidden="1" customWidth="1"/>
    <col min="26" max="26" width="9.109375" customWidth="1"/>
    <col min="27" max="27" width="8.88671875" customWidth="1"/>
    <col min="244" max="244" width="2.5546875" customWidth="1"/>
    <col min="245" max="245" width="4.6640625" customWidth="1"/>
    <col min="246" max="247" width="5.109375" customWidth="1"/>
    <col min="248" max="248" width="28" customWidth="1"/>
    <col min="249" max="249" width="14.6640625" customWidth="1"/>
    <col min="250" max="250" width="20" customWidth="1"/>
    <col min="251" max="251" width="16.44140625" bestFit="1" customWidth="1"/>
    <col min="252" max="252" width="11.109375" bestFit="1" customWidth="1"/>
    <col min="253" max="253" width="2" customWidth="1"/>
    <col min="254" max="254" width="14.5546875" customWidth="1"/>
    <col min="255" max="255" width="15.33203125" customWidth="1"/>
    <col min="500" max="500" width="2.5546875" customWidth="1"/>
    <col min="501" max="501" width="4.6640625" customWidth="1"/>
    <col min="502" max="503" width="5.109375" customWidth="1"/>
    <col min="504" max="504" width="28" customWidth="1"/>
    <col min="505" max="505" width="14.6640625" customWidth="1"/>
    <col min="506" max="506" width="20" customWidth="1"/>
    <col min="507" max="507" width="16.44140625" bestFit="1" customWidth="1"/>
    <col min="508" max="508" width="11.109375" bestFit="1" customWidth="1"/>
    <col min="509" max="509" width="2" customWidth="1"/>
    <col min="510" max="510" width="14.5546875" customWidth="1"/>
    <col min="511" max="511" width="15.33203125" customWidth="1"/>
    <col min="756" max="756" width="2.5546875" customWidth="1"/>
    <col min="757" max="757" width="4.6640625" customWidth="1"/>
    <col min="758" max="759" width="5.109375" customWidth="1"/>
    <col min="760" max="760" width="28" customWidth="1"/>
    <col min="761" max="761" width="14.6640625" customWidth="1"/>
    <col min="762" max="762" width="20" customWidth="1"/>
    <col min="763" max="763" width="16.44140625" bestFit="1" customWidth="1"/>
    <col min="764" max="764" width="11.109375" bestFit="1" customWidth="1"/>
    <col min="765" max="765" width="2" customWidth="1"/>
    <col min="766" max="766" width="14.5546875" customWidth="1"/>
    <col min="767" max="767" width="15.33203125" customWidth="1"/>
    <col min="1012" max="1012" width="2.5546875" customWidth="1"/>
    <col min="1013" max="1013" width="4.6640625" customWidth="1"/>
    <col min="1014" max="1015" width="5.109375" customWidth="1"/>
    <col min="1016" max="1016" width="28" customWidth="1"/>
    <col min="1017" max="1017" width="14.6640625" customWidth="1"/>
    <col min="1018" max="1018" width="20" customWidth="1"/>
    <col min="1019" max="1019" width="16.44140625" bestFit="1" customWidth="1"/>
    <col min="1020" max="1020" width="11.109375" bestFit="1" customWidth="1"/>
    <col min="1021" max="1021" width="2" customWidth="1"/>
    <col min="1022" max="1022" width="14.5546875" customWidth="1"/>
    <col min="1023" max="1023" width="15.33203125" customWidth="1"/>
    <col min="1268" max="1268" width="2.5546875" customWidth="1"/>
    <col min="1269" max="1269" width="4.6640625" customWidth="1"/>
    <col min="1270" max="1271" width="5.109375" customWidth="1"/>
    <col min="1272" max="1272" width="28" customWidth="1"/>
    <col min="1273" max="1273" width="14.6640625" customWidth="1"/>
    <col min="1274" max="1274" width="20" customWidth="1"/>
    <col min="1275" max="1275" width="16.44140625" bestFit="1" customWidth="1"/>
    <col min="1276" max="1276" width="11.109375" bestFit="1" customWidth="1"/>
    <col min="1277" max="1277" width="2" customWidth="1"/>
    <col min="1278" max="1278" width="14.5546875" customWidth="1"/>
    <col min="1279" max="1279" width="15.33203125" customWidth="1"/>
    <col min="1524" max="1524" width="2.5546875" customWidth="1"/>
    <col min="1525" max="1525" width="4.6640625" customWidth="1"/>
    <col min="1526" max="1527" width="5.109375" customWidth="1"/>
    <col min="1528" max="1528" width="28" customWidth="1"/>
    <col min="1529" max="1529" width="14.6640625" customWidth="1"/>
    <col min="1530" max="1530" width="20" customWidth="1"/>
    <col min="1531" max="1531" width="16.44140625" bestFit="1" customWidth="1"/>
    <col min="1532" max="1532" width="11.109375" bestFit="1" customWidth="1"/>
    <col min="1533" max="1533" width="2" customWidth="1"/>
    <col min="1534" max="1534" width="14.5546875" customWidth="1"/>
    <col min="1535" max="1535" width="15.33203125" customWidth="1"/>
    <col min="1780" max="1780" width="2.5546875" customWidth="1"/>
    <col min="1781" max="1781" width="4.6640625" customWidth="1"/>
    <col min="1782" max="1783" width="5.109375" customWidth="1"/>
    <col min="1784" max="1784" width="28" customWidth="1"/>
    <col min="1785" max="1785" width="14.6640625" customWidth="1"/>
    <col min="1786" max="1786" width="20" customWidth="1"/>
    <col min="1787" max="1787" width="16.44140625" bestFit="1" customWidth="1"/>
    <col min="1788" max="1788" width="11.109375" bestFit="1" customWidth="1"/>
    <col min="1789" max="1789" width="2" customWidth="1"/>
    <col min="1790" max="1790" width="14.5546875" customWidth="1"/>
    <col min="1791" max="1791" width="15.33203125" customWidth="1"/>
    <col min="2036" max="2036" width="2.5546875" customWidth="1"/>
    <col min="2037" max="2037" width="4.6640625" customWidth="1"/>
    <col min="2038" max="2039" width="5.109375" customWidth="1"/>
    <col min="2040" max="2040" width="28" customWidth="1"/>
    <col min="2041" max="2041" width="14.6640625" customWidth="1"/>
    <col min="2042" max="2042" width="20" customWidth="1"/>
    <col min="2043" max="2043" width="16.44140625" bestFit="1" customWidth="1"/>
    <col min="2044" max="2044" width="11.109375" bestFit="1" customWidth="1"/>
    <col min="2045" max="2045" width="2" customWidth="1"/>
    <col min="2046" max="2046" width="14.5546875" customWidth="1"/>
    <col min="2047" max="2047" width="15.33203125" customWidth="1"/>
    <col min="2292" max="2292" width="2.5546875" customWidth="1"/>
    <col min="2293" max="2293" width="4.6640625" customWidth="1"/>
    <col min="2294" max="2295" width="5.109375" customWidth="1"/>
    <col min="2296" max="2296" width="28" customWidth="1"/>
    <col min="2297" max="2297" width="14.6640625" customWidth="1"/>
    <col min="2298" max="2298" width="20" customWidth="1"/>
    <col min="2299" max="2299" width="16.44140625" bestFit="1" customWidth="1"/>
    <col min="2300" max="2300" width="11.109375" bestFit="1" customWidth="1"/>
    <col min="2301" max="2301" width="2" customWidth="1"/>
    <col min="2302" max="2302" width="14.5546875" customWidth="1"/>
    <col min="2303" max="2303" width="15.33203125" customWidth="1"/>
    <col min="2548" max="2548" width="2.5546875" customWidth="1"/>
    <col min="2549" max="2549" width="4.6640625" customWidth="1"/>
    <col min="2550" max="2551" width="5.109375" customWidth="1"/>
    <col min="2552" max="2552" width="28" customWidth="1"/>
    <col min="2553" max="2553" width="14.6640625" customWidth="1"/>
    <col min="2554" max="2554" width="20" customWidth="1"/>
    <col min="2555" max="2555" width="16.44140625" bestFit="1" customWidth="1"/>
    <col min="2556" max="2556" width="11.109375" bestFit="1" customWidth="1"/>
    <col min="2557" max="2557" width="2" customWidth="1"/>
    <col min="2558" max="2558" width="14.5546875" customWidth="1"/>
    <col min="2559" max="2559" width="15.33203125" customWidth="1"/>
    <col min="2804" max="2804" width="2.5546875" customWidth="1"/>
    <col min="2805" max="2805" width="4.6640625" customWidth="1"/>
    <col min="2806" max="2807" width="5.109375" customWidth="1"/>
    <col min="2808" max="2808" width="28" customWidth="1"/>
    <col min="2809" max="2809" width="14.6640625" customWidth="1"/>
    <col min="2810" max="2810" width="20" customWidth="1"/>
    <col min="2811" max="2811" width="16.44140625" bestFit="1" customWidth="1"/>
    <col min="2812" max="2812" width="11.109375" bestFit="1" customWidth="1"/>
    <col min="2813" max="2813" width="2" customWidth="1"/>
    <col min="2814" max="2814" width="14.5546875" customWidth="1"/>
    <col min="2815" max="2815" width="15.33203125" customWidth="1"/>
    <col min="3060" max="3060" width="2.5546875" customWidth="1"/>
    <col min="3061" max="3061" width="4.6640625" customWidth="1"/>
    <col min="3062" max="3063" width="5.109375" customWidth="1"/>
    <col min="3064" max="3064" width="28" customWidth="1"/>
    <col min="3065" max="3065" width="14.6640625" customWidth="1"/>
    <col min="3066" max="3066" width="20" customWidth="1"/>
    <col min="3067" max="3067" width="16.44140625" bestFit="1" customWidth="1"/>
    <col min="3068" max="3068" width="11.109375" bestFit="1" customWidth="1"/>
    <col min="3069" max="3069" width="2" customWidth="1"/>
    <col min="3070" max="3070" width="14.5546875" customWidth="1"/>
    <col min="3071" max="3071" width="15.33203125" customWidth="1"/>
    <col min="3316" max="3316" width="2.5546875" customWidth="1"/>
    <col min="3317" max="3317" width="4.6640625" customWidth="1"/>
    <col min="3318" max="3319" width="5.109375" customWidth="1"/>
    <col min="3320" max="3320" width="28" customWidth="1"/>
    <col min="3321" max="3321" width="14.6640625" customWidth="1"/>
    <col min="3322" max="3322" width="20" customWidth="1"/>
    <col min="3323" max="3323" width="16.44140625" bestFit="1" customWidth="1"/>
    <col min="3324" max="3324" width="11.109375" bestFit="1" customWidth="1"/>
    <col min="3325" max="3325" width="2" customWidth="1"/>
    <col min="3326" max="3326" width="14.5546875" customWidth="1"/>
    <col min="3327" max="3327" width="15.33203125" customWidth="1"/>
    <col min="3572" max="3572" width="2.5546875" customWidth="1"/>
    <col min="3573" max="3573" width="4.6640625" customWidth="1"/>
    <col min="3574" max="3575" width="5.109375" customWidth="1"/>
    <col min="3576" max="3576" width="28" customWidth="1"/>
    <col min="3577" max="3577" width="14.6640625" customWidth="1"/>
    <col min="3578" max="3578" width="20" customWidth="1"/>
    <col min="3579" max="3579" width="16.44140625" bestFit="1" customWidth="1"/>
    <col min="3580" max="3580" width="11.109375" bestFit="1" customWidth="1"/>
    <col min="3581" max="3581" width="2" customWidth="1"/>
    <col min="3582" max="3582" width="14.5546875" customWidth="1"/>
    <col min="3583" max="3583" width="15.33203125" customWidth="1"/>
    <col min="3828" max="3828" width="2.5546875" customWidth="1"/>
    <col min="3829" max="3829" width="4.6640625" customWidth="1"/>
    <col min="3830" max="3831" width="5.109375" customWidth="1"/>
    <col min="3832" max="3832" width="28" customWidth="1"/>
    <col min="3833" max="3833" width="14.6640625" customWidth="1"/>
    <col min="3834" max="3834" width="20" customWidth="1"/>
    <col min="3835" max="3835" width="16.44140625" bestFit="1" customWidth="1"/>
    <col min="3836" max="3836" width="11.109375" bestFit="1" customWidth="1"/>
    <col min="3837" max="3837" width="2" customWidth="1"/>
    <col min="3838" max="3838" width="14.5546875" customWidth="1"/>
    <col min="3839" max="3839" width="15.33203125" customWidth="1"/>
    <col min="4084" max="4084" width="2.5546875" customWidth="1"/>
    <col min="4085" max="4085" width="4.6640625" customWidth="1"/>
    <col min="4086" max="4087" width="5.109375" customWidth="1"/>
    <col min="4088" max="4088" width="28" customWidth="1"/>
    <col min="4089" max="4089" width="14.6640625" customWidth="1"/>
    <col min="4090" max="4090" width="20" customWidth="1"/>
    <col min="4091" max="4091" width="16.44140625" bestFit="1" customWidth="1"/>
    <col min="4092" max="4092" width="11.109375" bestFit="1" customWidth="1"/>
    <col min="4093" max="4093" width="2" customWidth="1"/>
    <col min="4094" max="4094" width="14.5546875" customWidth="1"/>
    <col min="4095" max="4095" width="15.33203125" customWidth="1"/>
    <col min="4340" max="4340" width="2.5546875" customWidth="1"/>
    <col min="4341" max="4341" width="4.6640625" customWidth="1"/>
    <col min="4342" max="4343" width="5.109375" customWidth="1"/>
    <col min="4344" max="4344" width="28" customWidth="1"/>
    <col min="4345" max="4345" width="14.6640625" customWidth="1"/>
    <col min="4346" max="4346" width="20" customWidth="1"/>
    <col min="4347" max="4347" width="16.44140625" bestFit="1" customWidth="1"/>
    <col min="4348" max="4348" width="11.109375" bestFit="1" customWidth="1"/>
    <col min="4349" max="4349" width="2" customWidth="1"/>
    <col min="4350" max="4350" width="14.5546875" customWidth="1"/>
    <col min="4351" max="4351" width="15.33203125" customWidth="1"/>
    <col min="4596" max="4596" width="2.5546875" customWidth="1"/>
    <col min="4597" max="4597" width="4.6640625" customWidth="1"/>
    <col min="4598" max="4599" width="5.109375" customWidth="1"/>
    <col min="4600" max="4600" width="28" customWidth="1"/>
    <col min="4601" max="4601" width="14.6640625" customWidth="1"/>
    <col min="4602" max="4602" width="20" customWidth="1"/>
    <col min="4603" max="4603" width="16.44140625" bestFit="1" customWidth="1"/>
    <col min="4604" max="4604" width="11.109375" bestFit="1" customWidth="1"/>
    <col min="4605" max="4605" width="2" customWidth="1"/>
    <col min="4606" max="4606" width="14.5546875" customWidth="1"/>
    <col min="4607" max="4607" width="15.33203125" customWidth="1"/>
    <col min="4852" max="4852" width="2.5546875" customWidth="1"/>
    <col min="4853" max="4853" width="4.6640625" customWidth="1"/>
    <col min="4854" max="4855" width="5.109375" customWidth="1"/>
    <col min="4856" max="4856" width="28" customWidth="1"/>
    <col min="4857" max="4857" width="14.6640625" customWidth="1"/>
    <col min="4858" max="4858" width="20" customWidth="1"/>
    <col min="4859" max="4859" width="16.44140625" bestFit="1" customWidth="1"/>
    <col min="4860" max="4860" width="11.109375" bestFit="1" customWidth="1"/>
    <col min="4861" max="4861" width="2" customWidth="1"/>
    <col min="4862" max="4862" width="14.5546875" customWidth="1"/>
    <col min="4863" max="4863" width="15.33203125" customWidth="1"/>
    <col min="5108" max="5108" width="2.5546875" customWidth="1"/>
    <col min="5109" max="5109" width="4.6640625" customWidth="1"/>
    <col min="5110" max="5111" width="5.109375" customWidth="1"/>
    <col min="5112" max="5112" width="28" customWidth="1"/>
    <col min="5113" max="5113" width="14.6640625" customWidth="1"/>
    <col min="5114" max="5114" width="20" customWidth="1"/>
    <col min="5115" max="5115" width="16.44140625" bestFit="1" customWidth="1"/>
    <col min="5116" max="5116" width="11.109375" bestFit="1" customWidth="1"/>
    <col min="5117" max="5117" width="2" customWidth="1"/>
    <col min="5118" max="5118" width="14.5546875" customWidth="1"/>
    <col min="5119" max="5119" width="15.33203125" customWidth="1"/>
    <col min="5364" max="5364" width="2.5546875" customWidth="1"/>
    <col min="5365" max="5365" width="4.6640625" customWidth="1"/>
    <col min="5366" max="5367" width="5.109375" customWidth="1"/>
    <col min="5368" max="5368" width="28" customWidth="1"/>
    <col min="5369" max="5369" width="14.6640625" customWidth="1"/>
    <col min="5370" max="5370" width="20" customWidth="1"/>
    <col min="5371" max="5371" width="16.44140625" bestFit="1" customWidth="1"/>
    <col min="5372" max="5372" width="11.109375" bestFit="1" customWidth="1"/>
    <col min="5373" max="5373" width="2" customWidth="1"/>
    <col min="5374" max="5374" width="14.5546875" customWidth="1"/>
    <col min="5375" max="5375" width="15.33203125" customWidth="1"/>
    <col min="5620" max="5620" width="2.5546875" customWidth="1"/>
    <col min="5621" max="5621" width="4.6640625" customWidth="1"/>
    <col min="5622" max="5623" width="5.109375" customWidth="1"/>
    <col min="5624" max="5624" width="28" customWidth="1"/>
    <col min="5625" max="5625" width="14.6640625" customWidth="1"/>
    <col min="5626" max="5626" width="20" customWidth="1"/>
    <col min="5627" max="5627" width="16.44140625" bestFit="1" customWidth="1"/>
    <col min="5628" max="5628" width="11.109375" bestFit="1" customWidth="1"/>
    <col min="5629" max="5629" width="2" customWidth="1"/>
    <col min="5630" max="5630" width="14.5546875" customWidth="1"/>
    <col min="5631" max="5631" width="15.33203125" customWidth="1"/>
    <col min="5876" max="5876" width="2.5546875" customWidth="1"/>
    <col min="5877" max="5877" width="4.6640625" customWidth="1"/>
    <col min="5878" max="5879" width="5.109375" customWidth="1"/>
    <col min="5880" max="5880" width="28" customWidth="1"/>
    <col min="5881" max="5881" width="14.6640625" customWidth="1"/>
    <col min="5882" max="5882" width="20" customWidth="1"/>
    <col min="5883" max="5883" width="16.44140625" bestFit="1" customWidth="1"/>
    <col min="5884" max="5884" width="11.109375" bestFit="1" customWidth="1"/>
    <col min="5885" max="5885" width="2" customWidth="1"/>
    <col min="5886" max="5886" width="14.5546875" customWidth="1"/>
    <col min="5887" max="5887" width="15.33203125" customWidth="1"/>
    <col min="6132" max="6132" width="2.5546875" customWidth="1"/>
    <col min="6133" max="6133" width="4.6640625" customWidth="1"/>
    <col min="6134" max="6135" width="5.109375" customWidth="1"/>
    <col min="6136" max="6136" width="28" customWidth="1"/>
    <col min="6137" max="6137" width="14.6640625" customWidth="1"/>
    <col min="6138" max="6138" width="20" customWidth="1"/>
    <col min="6139" max="6139" width="16.44140625" bestFit="1" customWidth="1"/>
    <col min="6140" max="6140" width="11.109375" bestFit="1" customWidth="1"/>
    <col min="6141" max="6141" width="2" customWidth="1"/>
    <col min="6142" max="6142" width="14.5546875" customWidth="1"/>
    <col min="6143" max="6143" width="15.33203125" customWidth="1"/>
    <col min="6388" max="6388" width="2.5546875" customWidth="1"/>
    <col min="6389" max="6389" width="4.6640625" customWidth="1"/>
    <col min="6390" max="6391" width="5.109375" customWidth="1"/>
    <col min="6392" max="6392" width="28" customWidth="1"/>
    <col min="6393" max="6393" width="14.6640625" customWidth="1"/>
    <col min="6394" max="6394" width="20" customWidth="1"/>
    <col min="6395" max="6395" width="16.44140625" bestFit="1" customWidth="1"/>
    <col min="6396" max="6396" width="11.109375" bestFit="1" customWidth="1"/>
    <col min="6397" max="6397" width="2" customWidth="1"/>
    <col min="6398" max="6398" width="14.5546875" customWidth="1"/>
    <col min="6399" max="6399" width="15.33203125" customWidth="1"/>
    <col min="6644" max="6644" width="2.5546875" customWidth="1"/>
    <col min="6645" max="6645" width="4.6640625" customWidth="1"/>
    <col min="6646" max="6647" width="5.109375" customWidth="1"/>
    <col min="6648" max="6648" width="28" customWidth="1"/>
    <col min="6649" max="6649" width="14.6640625" customWidth="1"/>
    <col min="6650" max="6650" width="20" customWidth="1"/>
    <col min="6651" max="6651" width="16.44140625" bestFit="1" customWidth="1"/>
    <col min="6652" max="6652" width="11.109375" bestFit="1" customWidth="1"/>
    <col min="6653" max="6653" width="2" customWidth="1"/>
    <col min="6654" max="6654" width="14.5546875" customWidth="1"/>
    <col min="6655" max="6655" width="15.33203125" customWidth="1"/>
    <col min="6900" max="6900" width="2.5546875" customWidth="1"/>
    <col min="6901" max="6901" width="4.6640625" customWidth="1"/>
    <col min="6902" max="6903" width="5.109375" customWidth="1"/>
    <col min="6904" max="6904" width="28" customWidth="1"/>
    <col min="6905" max="6905" width="14.6640625" customWidth="1"/>
    <col min="6906" max="6906" width="20" customWidth="1"/>
    <col min="6907" max="6907" width="16.44140625" bestFit="1" customWidth="1"/>
    <col min="6908" max="6908" width="11.109375" bestFit="1" customWidth="1"/>
    <col min="6909" max="6909" width="2" customWidth="1"/>
    <col min="6910" max="6910" width="14.5546875" customWidth="1"/>
    <col min="6911" max="6911" width="15.33203125" customWidth="1"/>
    <col min="7156" max="7156" width="2.5546875" customWidth="1"/>
    <col min="7157" max="7157" width="4.6640625" customWidth="1"/>
    <col min="7158" max="7159" width="5.109375" customWidth="1"/>
    <col min="7160" max="7160" width="28" customWidth="1"/>
    <col min="7161" max="7161" width="14.6640625" customWidth="1"/>
    <col min="7162" max="7162" width="20" customWidth="1"/>
    <col min="7163" max="7163" width="16.44140625" bestFit="1" customWidth="1"/>
    <col min="7164" max="7164" width="11.109375" bestFit="1" customWidth="1"/>
    <col min="7165" max="7165" width="2" customWidth="1"/>
    <col min="7166" max="7166" width="14.5546875" customWidth="1"/>
    <col min="7167" max="7167" width="15.33203125" customWidth="1"/>
    <col min="7412" max="7412" width="2.5546875" customWidth="1"/>
    <col min="7413" max="7413" width="4.6640625" customWidth="1"/>
    <col min="7414" max="7415" width="5.109375" customWidth="1"/>
    <col min="7416" max="7416" width="28" customWidth="1"/>
    <col min="7417" max="7417" width="14.6640625" customWidth="1"/>
    <col min="7418" max="7418" width="20" customWidth="1"/>
    <col min="7419" max="7419" width="16.44140625" bestFit="1" customWidth="1"/>
    <col min="7420" max="7420" width="11.109375" bestFit="1" customWidth="1"/>
    <col min="7421" max="7421" width="2" customWidth="1"/>
    <col min="7422" max="7422" width="14.5546875" customWidth="1"/>
    <col min="7423" max="7423" width="15.33203125" customWidth="1"/>
    <col min="7668" max="7668" width="2.5546875" customWidth="1"/>
    <col min="7669" max="7669" width="4.6640625" customWidth="1"/>
    <col min="7670" max="7671" width="5.109375" customWidth="1"/>
    <col min="7672" max="7672" width="28" customWidth="1"/>
    <col min="7673" max="7673" width="14.6640625" customWidth="1"/>
    <col min="7674" max="7674" width="20" customWidth="1"/>
    <col min="7675" max="7675" width="16.44140625" bestFit="1" customWidth="1"/>
    <col min="7676" max="7676" width="11.109375" bestFit="1" customWidth="1"/>
    <col min="7677" max="7677" width="2" customWidth="1"/>
    <col min="7678" max="7678" width="14.5546875" customWidth="1"/>
    <col min="7679" max="7679" width="15.33203125" customWidth="1"/>
    <col min="7924" max="7924" width="2.5546875" customWidth="1"/>
    <col min="7925" max="7925" width="4.6640625" customWidth="1"/>
    <col min="7926" max="7927" width="5.109375" customWidth="1"/>
    <col min="7928" max="7928" width="28" customWidth="1"/>
    <col min="7929" max="7929" width="14.6640625" customWidth="1"/>
    <col min="7930" max="7930" width="20" customWidth="1"/>
    <col min="7931" max="7931" width="16.44140625" bestFit="1" customWidth="1"/>
    <col min="7932" max="7932" width="11.109375" bestFit="1" customWidth="1"/>
    <col min="7933" max="7933" width="2" customWidth="1"/>
    <col min="7934" max="7934" width="14.5546875" customWidth="1"/>
    <col min="7935" max="7935" width="15.33203125" customWidth="1"/>
    <col min="8180" max="8180" width="2.5546875" customWidth="1"/>
    <col min="8181" max="8181" width="4.6640625" customWidth="1"/>
    <col min="8182" max="8183" width="5.109375" customWidth="1"/>
    <col min="8184" max="8184" width="28" customWidth="1"/>
    <col min="8185" max="8185" width="14.6640625" customWidth="1"/>
    <col min="8186" max="8186" width="20" customWidth="1"/>
    <col min="8187" max="8187" width="16.44140625" bestFit="1" customWidth="1"/>
    <col min="8188" max="8188" width="11.109375" bestFit="1" customWidth="1"/>
    <col min="8189" max="8189" width="2" customWidth="1"/>
    <col min="8190" max="8190" width="14.5546875" customWidth="1"/>
    <col min="8191" max="8191" width="15.33203125" customWidth="1"/>
    <col min="8436" max="8436" width="2.5546875" customWidth="1"/>
    <col min="8437" max="8437" width="4.6640625" customWidth="1"/>
    <col min="8438" max="8439" width="5.109375" customWidth="1"/>
    <col min="8440" max="8440" width="28" customWidth="1"/>
    <col min="8441" max="8441" width="14.6640625" customWidth="1"/>
    <col min="8442" max="8442" width="20" customWidth="1"/>
    <col min="8443" max="8443" width="16.44140625" bestFit="1" customWidth="1"/>
    <col min="8444" max="8444" width="11.109375" bestFit="1" customWidth="1"/>
    <col min="8445" max="8445" width="2" customWidth="1"/>
    <col min="8446" max="8446" width="14.5546875" customWidth="1"/>
    <col min="8447" max="8447" width="15.33203125" customWidth="1"/>
    <col min="8692" max="8692" width="2.5546875" customWidth="1"/>
    <col min="8693" max="8693" width="4.6640625" customWidth="1"/>
    <col min="8694" max="8695" width="5.109375" customWidth="1"/>
    <col min="8696" max="8696" width="28" customWidth="1"/>
    <col min="8697" max="8697" width="14.6640625" customWidth="1"/>
    <col min="8698" max="8698" width="20" customWidth="1"/>
    <col min="8699" max="8699" width="16.44140625" bestFit="1" customWidth="1"/>
    <col min="8700" max="8700" width="11.109375" bestFit="1" customWidth="1"/>
    <col min="8701" max="8701" width="2" customWidth="1"/>
    <col min="8702" max="8702" width="14.5546875" customWidth="1"/>
    <col min="8703" max="8703" width="15.33203125" customWidth="1"/>
    <col min="8948" max="8948" width="2.5546875" customWidth="1"/>
    <col min="8949" max="8949" width="4.6640625" customWidth="1"/>
    <col min="8950" max="8951" width="5.109375" customWidth="1"/>
    <col min="8952" max="8952" width="28" customWidth="1"/>
    <col min="8953" max="8953" width="14.6640625" customWidth="1"/>
    <col min="8954" max="8954" width="20" customWidth="1"/>
    <col min="8955" max="8955" width="16.44140625" bestFit="1" customWidth="1"/>
    <col min="8956" max="8956" width="11.109375" bestFit="1" customWidth="1"/>
    <col min="8957" max="8957" width="2" customWidth="1"/>
    <col min="8958" max="8958" width="14.5546875" customWidth="1"/>
    <col min="8959" max="8959" width="15.33203125" customWidth="1"/>
    <col min="9204" max="9204" width="2.5546875" customWidth="1"/>
    <col min="9205" max="9205" width="4.6640625" customWidth="1"/>
    <col min="9206" max="9207" width="5.109375" customWidth="1"/>
    <col min="9208" max="9208" width="28" customWidth="1"/>
    <col min="9209" max="9209" width="14.6640625" customWidth="1"/>
    <col min="9210" max="9210" width="20" customWidth="1"/>
    <col min="9211" max="9211" width="16.44140625" bestFit="1" customWidth="1"/>
    <col min="9212" max="9212" width="11.109375" bestFit="1" customWidth="1"/>
    <col min="9213" max="9213" width="2" customWidth="1"/>
    <col min="9214" max="9214" width="14.5546875" customWidth="1"/>
    <col min="9215" max="9215" width="15.33203125" customWidth="1"/>
    <col min="9460" max="9460" width="2.5546875" customWidth="1"/>
    <col min="9461" max="9461" width="4.6640625" customWidth="1"/>
    <col min="9462" max="9463" width="5.109375" customWidth="1"/>
    <col min="9464" max="9464" width="28" customWidth="1"/>
    <col min="9465" max="9465" width="14.6640625" customWidth="1"/>
    <col min="9466" max="9466" width="20" customWidth="1"/>
    <col min="9467" max="9467" width="16.44140625" bestFit="1" customWidth="1"/>
    <col min="9468" max="9468" width="11.109375" bestFit="1" customWidth="1"/>
    <col min="9469" max="9469" width="2" customWidth="1"/>
    <col min="9470" max="9470" width="14.5546875" customWidth="1"/>
    <col min="9471" max="9471" width="15.33203125" customWidth="1"/>
    <col min="9716" max="9716" width="2.5546875" customWidth="1"/>
    <col min="9717" max="9717" width="4.6640625" customWidth="1"/>
    <col min="9718" max="9719" width="5.109375" customWidth="1"/>
    <col min="9720" max="9720" width="28" customWidth="1"/>
    <col min="9721" max="9721" width="14.6640625" customWidth="1"/>
    <col min="9722" max="9722" width="20" customWidth="1"/>
    <col min="9723" max="9723" width="16.44140625" bestFit="1" customWidth="1"/>
    <col min="9724" max="9724" width="11.109375" bestFit="1" customWidth="1"/>
    <col min="9725" max="9725" width="2" customWidth="1"/>
    <col min="9726" max="9726" width="14.5546875" customWidth="1"/>
    <col min="9727" max="9727" width="15.33203125" customWidth="1"/>
    <col min="9972" max="9972" width="2.5546875" customWidth="1"/>
    <col min="9973" max="9973" width="4.6640625" customWidth="1"/>
    <col min="9974" max="9975" width="5.109375" customWidth="1"/>
    <col min="9976" max="9976" width="28" customWidth="1"/>
    <col min="9977" max="9977" width="14.6640625" customWidth="1"/>
    <col min="9978" max="9978" width="20" customWidth="1"/>
    <col min="9979" max="9979" width="16.44140625" bestFit="1" customWidth="1"/>
    <col min="9980" max="9980" width="11.109375" bestFit="1" customWidth="1"/>
    <col min="9981" max="9981" width="2" customWidth="1"/>
    <col min="9982" max="9982" width="14.5546875" customWidth="1"/>
    <col min="9983" max="9983" width="15.33203125" customWidth="1"/>
    <col min="10228" max="10228" width="2.5546875" customWidth="1"/>
    <col min="10229" max="10229" width="4.6640625" customWidth="1"/>
    <col min="10230" max="10231" width="5.109375" customWidth="1"/>
    <col min="10232" max="10232" width="28" customWidth="1"/>
    <col min="10233" max="10233" width="14.6640625" customWidth="1"/>
    <col min="10234" max="10234" width="20" customWidth="1"/>
    <col min="10235" max="10235" width="16.44140625" bestFit="1" customWidth="1"/>
    <col min="10236" max="10236" width="11.109375" bestFit="1" customWidth="1"/>
    <col min="10237" max="10237" width="2" customWidth="1"/>
    <col min="10238" max="10238" width="14.5546875" customWidth="1"/>
    <col min="10239" max="10239" width="15.33203125" customWidth="1"/>
    <col min="10484" max="10484" width="2.5546875" customWidth="1"/>
    <col min="10485" max="10485" width="4.6640625" customWidth="1"/>
    <col min="10486" max="10487" width="5.109375" customWidth="1"/>
    <col min="10488" max="10488" width="28" customWidth="1"/>
    <col min="10489" max="10489" width="14.6640625" customWidth="1"/>
    <col min="10490" max="10490" width="20" customWidth="1"/>
    <col min="10491" max="10491" width="16.44140625" bestFit="1" customWidth="1"/>
    <col min="10492" max="10492" width="11.109375" bestFit="1" customWidth="1"/>
    <col min="10493" max="10493" width="2" customWidth="1"/>
    <col min="10494" max="10494" width="14.5546875" customWidth="1"/>
    <col min="10495" max="10495" width="15.33203125" customWidth="1"/>
    <col min="10740" max="10740" width="2.5546875" customWidth="1"/>
    <col min="10741" max="10741" width="4.6640625" customWidth="1"/>
    <col min="10742" max="10743" width="5.109375" customWidth="1"/>
    <col min="10744" max="10744" width="28" customWidth="1"/>
    <col min="10745" max="10745" width="14.6640625" customWidth="1"/>
    <col min="10746" max="10746" width="20" customWidth="1"/>
    <col min="10747" max="10747" width="16.44140625" bestFit="1" customWidth="1"/>
    <col min="10748" max="10748" width="11.109375" bestFit="1" customWidth="1"/>
    <col min="10749" max="10749" width="2" customWidth="1"/>
    <col min="10750" max="10750" width="14.5546875" customWidth="1"/>
    <col min="10751" max="10751" width="15.33203125" customWidth="1"/>
    <col min="10996" max="10996" width="2.5546875" customWidth="1"/>
    <col min="10997" max="10997" width="4.6640625" customWidth="1"/>
    <col min="10998" max="10999" width="5.109375" customWidth="1"/>
    <col min="11000" max="11000" width="28" customWidth="1"/>
    <col min="11001" max="11001" width="14.6640625" customWidth="1"/>
    <col min="11002" max="11002" width="20" customWidth="1"/>
    <col min="11003" max="11003" width="16.44140625" bestFit="1" customWidth="1"/>
    <col min="11004" max="11004" width="11.109375" bestFit="1" customWidth="1"/>
    <col min="11005" max="11005" width="2" customWidth="1"/>
    <col min="11006" max="11006" width="14.5546875" customWidth="1"/>
    <col min="11007" max="11007" width="15.33203125" customWidth="1"/>
    <col min="11252" max="11252" width="2.5546875" customWidth="1"/>
    <col min="11253" max="11253" width="4.6640625" customWidth="1"/>
    <col min="11254" max="11255" width="5.109375" customWidth="1"/>
    <col min="11256" max="11256" width="28" customWidth="1"/>
    <col min="11257" max="11257" width="14.6640625" customWidth="1"/>
    <col min="11258" max="11258" width="20" customWidth="1"/>
    <col min="11259" max="11259" width="16.44140625" bestFit="1" customWidth="1"/>
    <col min="11260" max="11260" width="11.109375" bestFit="1" customWidth="1"/>
    <col min="11261" max="11261" width="2" customWidth="1"/>
    <col min="11262" max="11262" width="14.5546875" customWidth="1"/>
    <col min="11263" max="11263" width="15.33203125" customWidth="1"/>
    <col min="11508" max="11508" width="2.5546875" customWidth="1"/>
    <col min="11509" max="11509" width="4.6640625" customWidth="1"/>
    <col min="11510" max="11511" width="5.109375" customWidth="1"/>
    <col min="11512" max="11512" width="28" customWidth="1"/>
    <col min="11513" max="11513" width="14.6640625" customWidth="1"/>
    <col min="11514" max="11514" width="20" customWidth="1"/>
    <col min="11515" max="11515" width="16.44140625" bestFit="1" customWidth="1"/>
    <col min="11516" max="11516" width="11.109375" bestFit="1" customWidth="1"/>
    <col min="11517" max="11517" width="2" customWidth="1"/>
    <col min="11518" max="11518" width="14.5546875" customWidth="1"/>
    <col min="11519" max="11519" width="15.33203125" customWidth="1"/>
    <col min="11764" max="11764" width="2.5546875" customWidth="1"/>
    <col min="11765" max="11765" width="4.6640625" customWidth="1"/>
    <col min="11766" max="11767" width="5.109375" customWidth="1"/>
    <col min="11768" max="11768" width="28" customWidth="1"/>
    <col min="11769" max="11769" width="14.6640625" customWidth="1"/>
    <col min="11770" max="11770" width="20" customWidth="1"/>
    <col min="11771" max="11771" width="16.44140625" bestFit="1" customWidth="1"/>
    <col min="11772" max="11772" width="11.109375" bestFit="1" customWidth="1"/>
    <col min="11773" max="11773" width="2" customWidth="1"/>
    <col min="11774" max="11774" width="14.5546875" customWidth="1"/>
    <col min="11775" max="11775" width="15.33203125" customWidth="1"/>
    <col min="12020" max="12020" width="2.5546875" customWidth="1"/>
    <col min="12021" max="12021" width="4.6640625" customWidth="1"/>
    <col min="12022" max="12023" width="5.109375" customWidth="1"/>
    <col min="12024" max="12024" width="28" customWidth="1"/>
    <col min="12025" max="12025" width="14.6640625" customWidth="1"/>
    <col min="12026" max="12026" width="20" customWidth="1"/>
    <col min="12027" max="12027" width="16.44140625" bestFit="1" customWidth="1"/>
    <col min="12028" max="12028" width="11.109375" bestFit="1" customWidth="1"/>
    <col min="12029" max="12029" width="2" customWidth="1"/>
    <col min="12030" max="12030" width="14.5546875" customWidth="1"/>
    <col min="12031" max="12031" width="15.33203125" customWidth="1"/>
    <col min="12276" max="12276" width="2.5546875" customWidth="1"/>
    <col min="12277" max="12277" width="4.6640625" customWidth="1"/>
    <col min="12278" max="12279" width="5.109375" customWidth="1"/>
    <col min="12280" max="12280" width="28" customWidth="1"/>
    <col min="12281" max="12281" width="14.6640625" customWidth="1"/>
    <col min="12282" max="12282" width="20" customWidth="1"/>
    <col min="12283" max="12283" width="16.44140625" bestFit="1" customWidth="1"/>
    <col min="12284" max="12284" width="11.109375" bestFit="1" customWidth="1"/>
    <col min="12285" max="12285" width="2" customWidth="1"/>
    <col min="12286" max="12286" width="14.5546875" customWidth="1"/>
    <col min="12287" max="12287" width="15.33203125" customWidth="1"/>
    <col min="12532" max="12532" width="2.5546875" customWidth="1"/>
    <col min="12533" max="12533" width="4.6640625" customWidth="1"/>
    <col min="12534" max="12535" width="5.109375" customWidth="1"/>
    <col min="12536" max="12536" width="28" customWidth="1"/>
    <col min="12537" max="12537" width="14.6640625" customWidth="1"/>
    <col min="12538" max="12538" width="20" customWidth="1"/>
    <col min="12539" max="12539" width="16.44140625" bestFit="1" customWidth="1"/>
    <col min="12540" max="12540" width="11.109375" bestFit="1" customWidth="1"/>
    <col min="12541" max="12541" width="2" customWidth="1"/>
    <col min="12542" max="12542" width="14.5546875" customWidth="1"/>
    <col min="12543" max="12543" width="15.33203125" customWidth="1"/>
    <col min="12788" max="12788" width="2.5546875" customWidth="1"/>
    <col min="12789" max="12789" width="4.6640625" customWidth="1"/>
    <col min="12790" max="12791" width="5.109375" customWidth="1"/>
    <col min="12792" max="12792" width="28" customWidth="1"/>
    <col min="12793" max="12793" width="14.6640625" customWidth="1"/>
    <col min="12794" max="12794" width="20" customWidth="1"/>
    <col min="12795" max="12795" width="16.44140625" bestFit="1" customWidth="1"/>
    <col min="12796" max="12796" width="11.109375" bestFit="1" customWidth="1"/>
    <col min="12797" max="12797" width="2" customWidth="1"/>
    <col min="12798" max="12798" width="14.5546875" customWidth="1"/>
    <col min="12799" max="12799" width="15.33203125" customWidth="1"/>
    <col min="13044" max="13044" width="2.5546875" customWidth="1"/>
    <col min="13045" max="13045" width="4.6640625" customWidth="1"/>
    <col min="13046" max="13047" width="5.109375" customWidth="1"/>
    <col min="13048" max="13048" width="28" customWidth="1"/>
    <col min="13049" max="13049" width="14.6640625" customWidth="1"/>
    <col min="13050" max="13050" width="20" customWidth="1"/>
    <col min="13051" max="13051" width="16.44140625" bestFit="1" customWidth="1"/>
    <col min="13052" max="13052" width="11.109375" bestFit="1" customWidth="1"/>
    <col min="13053" max="13053" width="2" customWidth="1"/>
    <col min="13054" max="13054" width="14.5546875" customWidth="1"/>
    <col min="13055" max="13055" width="15.33203125" customWidth="1"/>
    <col min="13300" max="13300" width="2.5546875" customWidth="1"/>
    <col min="13301" max="13301" width="4.6640625" customWidth="1"/>
    <col min="13302" max="13303" width="5.109375" customWidth="1"/>
    <col min="13304" max="13304" width="28" customWidth="1"/>
    <col min="13305" max="13305" width="14.6640625" customWidth="1"/>
    <col min="13306" max="13306" width="20" customWidth="1"/>
    <col min="13307" max="13307" width="16.44140625" bestFit="1" customWidth="1"/>
    <col min="13308" max="13308" width="11.109375" bestFit="1" customWidth="1"/>
    <col min="13309" max="13309" width="2" customWidth="1"/>
    <col min="13310" max="13310" width="14.5546875" customWidth="1"/>
    <col min="13311" max="13311" width="15.33203125" customWidth="1"/>
    <col min="13556" max="13556" width="2.5546875" customWidth="1"/>
    <col min="13557" max="13557" width="4.6640625" customWidth="1"/>
    <col min="13558" max="13559" width="5.109375" customWidth="1"/>
    <col min="13560" max="13560" width="28" customWidth="1"/>
    <col min="13561" max="13561" width="14.6640625" customWidth="1"/>
    <col min="13562" max="13562" width="20" customWidth="1"/>
    <col min="13563" max="13563" width="16.44140625" bestFit="1" customWidth="1"/>
    <col min="13564" max="13564" width="11.109375" bestFit="1" customWidth="1"/>
    <col min="13565" max="13565" width="2" customWidth="1"/>
    <col min="13566" max="13566" width="14.5546875" customWidth="1"/>
    <col min="13567" max="13567" width="15.33203125" customWidth="1"/>
    <col min="13812" max="13812" width="2.5546875" customWidth="1"/>
    <col min="13813" max="13813" width="4.6640625" customWidth="1"/>
    <col min="13814" max="13815" width="5.109375" customWidth="1"/>
    <col min="13816" max="13816" width="28" customWidth="1"/>
    <col min="13817" max="13817" width="14.6640625" customWidth="1"/>
    <col min="13818" max="13818" width="20" customWidth="1"/>
    <col min="13819" max="13819" width="16.44140625" bestFit="1" customWidth="1"/>
    <col min="13820" max="13820" width="11.109375" bestFit="1" customWidth="1"/>
    <col min="13821" max="13821" width="2" customWidth="1"/>
    <col min="13822" max="13822" width="14.5546875" customWidth="1"/>
    <col min="13823" max="13823" width="15.33203125" customWidth="1"/>
    <col min="14068" max="14068" width="2.5546875" customWidth="1"/>
    <col min="14069" max="14069" width="4.6640625" customWidth="1"/>
    <col min="14070" max="14071" width="5.109375" customWidth="1"/>
    <col min="14072" max="14072" width="28" customWidth="1"/>
    <col min="14073" max="14073" width="14.6640625" customWidth="1"/>
    <col min="14074" max="14074" width="20" customWidth="1"/>
    <col min="14075" max="14075" width="16.44140625" bestFit="1" customWidth="1"/>
    <col min="14076" max="14076" width="11.109375" bestFit="1" customWidth="1"/>
    <col min="14077" max="14077" width="2" customWidth="1"/>
    <col min="14078" max="14078" width="14.5546875" customWidth="1"/>
    <col min="14079" max="14079" width="15.33203125" customWidth="1"/>
    <col min="14324" max="14324" width="2.5546875" customWidth="1"/>
    <col min="14325" max="14325" width="4.6640625" customWidth="1"/>
    <col min="14326" max="14327" width="5.109375" customWidth="1"/>
    <col min="14328" max="14328" width="28" customWidth="1"/>
    <col min="14329" max="14329" width="14.6640625" customWidth="1"/>
    <col min="14330" max="14330" width="20" customWidth="1"/>
    <col min="14331" max="14331" width="16.44140625" bestFit="1" customWidth="1"/>
    <col min="14332" max="14332" width="11.109375" bestFit="1" customWidth="1"/>
    <col min="14333" max="14333" width="2" customWidth="1"/>
    <col min="14334" max="14334" width="14.5546875" customWidth="1"/>
    <col min="14335" max="14335" width="15.33203125" customWidth="1"/>
    <col min="14580" max="14580" width="2.5546875" customWidth="1"/>
    <col min="14581" max="14581" width="4.6640625" customWidth="1"/>
    <col min="14582" max="14583" width="5.109375" customWidth="1"/>
    <col min="14584" max="14584" width="28" customWidth="1"/>
    <col min="14585" max="14585" width="14.6640625" customWidth="1"/>
    <col min="14586" max="14586" width="20" customWidth="1"/>
    <col min="14587" max="14587" width="16.44140625" bestFit="1" customWidth="1"/>
    <col min="14588" max="14588" width="11.109375" bestFit="1" customWidth="1"/>
    <col min="14589" max="14589" width="2" customWidth="1"/>
    <col min="14590" max="14590" width="14.5546875" customWidth="1"/>
    <col min="14591" max="14591" width="15.33203125" customWidth="1"/>
    <col min="14836" max="14836" width="2.5546875" customWidth="1"/>
    <col min="14837" max="14837" width="4.6640625" customWidth="1"/>
    <col min="14838" max="14839" width="5.109375" customWidth="1"/>
    <col min="14840" max="14840" width="28" customWidth="1"/>
    <col min="14841" max="14841" width="14.6640625" customWidth="1"/>
    <col min="14842" max="14842" width="20" customWidth="1"/>
    <col min="14843" max="14843" width="16.44140625" bestFit="1" customWidth="1"/>
    <col min="14844" max="14844" width="11.109375" bestFit="1" customWidth="1"/>
    <col min="14845" max="14845" width="2" customWidth="1"/>
    <col min="14846" max="14846" width="14.5546875" customWidth="1"/>
    <col min="14847" max="14847" width="15.33203125" customWidth="1"/>
    <col min="15092" max="15092" width="2.5546875" customWidth="1"/>
    <col min="15093" max="15093" width="4.6640625" customWidth="1"/>
    <col min="15094" max="15095" width="5.109375" customWidth="1"/>
    <col min="15096" max="15096" width="28" customWidth="1"/>
    <col min="15097" max="15097" width="14.6640625" customWidth="1"/>
    <col min="15098" max="15098" width="20" customWidth="1"/>
    <col min="15099" max="15099" width="16.44140625" bestFit="1" customWidth="1"/>
    <col min="15100" max="15100" width="11.109375" bestFit="1" customWidth="1"/>
    <col min="15101" max="15101" width="2" customWidth="1"/>
    <col min="15102" max="15102" width="14.5546875" customWidth="1"/>
    <col min="15103" max="15103" width="15.33203125" customWidth="1"/>
    <col min="15348" max="15348" width="2.5546875" customWidth="1"/>
    <col min="15349" max="15349" width="4.6640625" customWidth="1"/>
    <col min="15350" max="15351" width="5.109375" customWidth="1"/>
    <col min="15352" max="15352" width="28" customWidth="1"/>
    <col min="15353" max="15353" width="14.6640625" customWidth="1"/>
    <col min="15354" max="15354" width="20" customWidth="1"/>
    <col min="15355" max="15355" width="16.44140625" bestFit="1" customWidth="1"/>
    <col min="15356" max="15356" width="11.109375" bestFit="1" customWidth="1"/>
    <col min="15357" max="15357" width="2" customWidth="1"/>
    <col min="15358" max="15358" width="14.5546875" customWidth="1"/>
    <col min="15359" max="15359" width="15.33203125" customWidth="1"/>
    <col min="15604" max="15604" width="2.5546875" customWidth="1"/>
    <col min="15605" max="15605" width="4.6640625" customWidth="1"/>
    <col min="15606" max="15607" width="5.109375" customWidth="1"/>
    <col min="15608" max="15608" width="28" customWidth="1"/>
    <col min="15609" max="15609" width="14.6640625" customWidth="1"/>
    <col min="15610" max="15610" width="20" customWidth="1"/>
    <col min="15611" max="15611" width="16.44140625" bestFit="1" customWidth="1"/>
    <col min="15612" max="15612" width="11.109375" bestFit="1" customWidth="1"/>
    <col min="15613" max="15613" width="2" customWidth="1"/>
    <col min="15614" max="15614" width="14.5546875" customWidth="1"/>
    <col min="15615" max="15615" width="15.33203125" customWidth="1"/>
    <col min="15860" max="15860" width="2.5546875" customWidth="1"/>
    <col min="15861" max="15861" width="4.6640625" customWidth="1"/>
    <col min="15862" max="15863" width="5.109375" customWidth="1"/>
    <col min="15864" max="15864" width="28" customWidth="1"/>
    <col min="15865" max="15865" width="14.6640625" customWidth="1"/>
    <col min="15866" max="15866" width="20" customWidth="1"/>
    <col min="15867" max="15867" width="16.44140625" bestFit="1" customWidth="1"/>
    <col min="15868" max="15868" width="11.109375" bestFit="1" customWidth="1"/>
    <col min="15869" max="15869" width="2" customWidth="1"/>
    <col min="15870" max="15870" width="14.5546875" customWidth="1"/>
    <col min="15871" max="15871" width="15.33203125" customWidth="1"/>
    <col min="16116" max="16116" width="2.5546875" customWidth="1"/>
    <col min="16117" max="16117" width="4.6640625" customWidth="1"/>
    <col min="16118" max="16119" width="5.109375" customWidth="1"/>
    <col min="16120" max="16120" width="28" customWidth="1"/>
    <col min="16121" max="16121" width="14.6640625" customWidth="1"/>
    <col min="16122" max="16122" width="20" customWidth="1"/>
    <col min="16123" max="16123" width="16.44140625" bestFit="1" customWidth="1"/>
    <col min="16124" max="16124" width="11.109375" bestFit="1" customWidth="1"/>
    <col min="16125" max="16125" width="2" customWidth="1"/>
    <col min="16126" max="16126" width="14.5546875" customWidth="1"/>
    <col min="16127" max="16127" width="15.33203125" customWidth="1"/>
  </cols>
  <sheetData>
    <row r="1" spans="1:24" ht="6" customHeight="1" thickBot="1" x14ac:dyDescent="0.35"/>
    <row r="2" spans="1:24" ht="6.75" customHeight="1" thickBot="1" x14ac:dyDescent="0.35">
      <c r="A2" s="26"/>
      <c r="B2" s="27"/>
      <c r="C2" s="27"/>
      <c r="D2" s="27"/>
      <c r="E2" s="27"/>
      <c r="F2" s="27"/>
      <c r="G2" s="27"/>
      <c r="H2" s="27"/>
      <c r="I2" s="28"/>
      <c r="J2" s="28"/>
      <c r="K2" s="29"/>
      <c r="L2" s="29"/>
      <c r="M2" s="29"/>
      <c r="N2" s="29"/>
      <c r="O2" s="29"/>
      <c r="P2" s="29"/>
      <c r="Q2" s="30"/>
      <c r="R2" s="35"/>
    </row>
    <row r="3" spans="1:24" ht="18.600000000000001" thickBot="1" x14ac:dyDescent="0.35">
      <c r="A3" s="130" t="s">
        <v>40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2"/>
      <c r="Q3" s="31"/>
      <c r="R3" s="35"/>
    </row>
    <row r="4" spans="1:24" ht="29.25" customHeight="1" x14ac:dyDescent="0.3">
      <c r="A4" s="32"/>
      <c r="B4" s="138" t="s">
        <v>35</v>
      </c>
      <c r="C4" s="139"/>
      <c r="D4" s="155"/>
      <c r="E4" s="156"/>
      <c r="F4" s="157"/>
      <c r="G4" s="151" t="s">
        <v>80</v>
      </c>
      <c r="H4" s="152"/>
      <c r="I4" s="135"/>
      <c r="J4" s="136"/>
      <c r="K4" s="137"/>
      <c r="L4" s="144" t="s">
        <v>41</v>
      </c>
      <c r="M4" s="145"/>
      <c r="N4" s="146"/>
      <c r="O4" s="140" t="s">
        <v>70</v>
      </c>
      <c r="P4" s="141"/>
      <c r="Q4" s="31"/>
      <c r="R4" s="35"/>
      <c r="W4" t="s">
        <v>47</v>
      </c>
      <c r="X4" t="s">
        <v>57</v>
      </c>
    </row>
    <row r="5" spans="1:24" s="9" customFormat="1" ht="26.25" customHeight="1" x14ac:dyDescent="0.35">
      <c r="A5" s="32"/>
      <c r="B5" s="133" t="s">
        <v>36</v>
      </c>
      <c r="C5" s="134"/>
      <c r="D5" s="107"/>
      <c r="E5" s="108"/>
      <c r="F5" s="109"/>
      <c r="G5" s="120" t="s">
        <v>42</v>
      </c>
      <c r="H5" s="121"/>
      <c r="I5" s="116"/>
      <c r="J5" s="117"/>
      <c r="K5" s="118"/>
      <c r="L5" s="147"/>
      <c r="M5" s="148"/>
      <c r="N5" s="149"/>
      <c r="O5" s="142"/>
      <c r="P5" s="143"/>
      <c r="Q5" s="31"/>
      <c r="R5" s="35"/>
      <c r="S5" s="87"/>
      <c r="W5" t="s">
        <v>71</v>
      </c>
      <c r="X5" t="s">
        <v>58</v>
      </c>
    </row>
    <row r="6" spans="1:24" ht="15.6" customHeight="1" x14ac:dyDescent="0.3">
      <c r="A6" s="32"/>
      <c r="B6" s="133" t="s">
        <v>43</v>
      </c>
      <c r="C6" s="134"/>
      <c r="D6" s="107"/>
      <c r="E6" s="108"/>
      <c r="F6" s="109"/>
      <c r="G6" s="120" t="s">
        <v>44</v>
      </c>
      <c r="H6" s="121"/>
      <c r="I6" s="116"/>
      <c r="J6" s="117"/>
      <c r="K6" s="118"/>
      <c r="L6" s="133" t="s">
        <v>45</v>
      </c>
      <c r="M6" s="150"/>
      <c r="N6" s="134"/>
      <c r="O6" s="153"/>
      <c r="P6" s="154"/>
      <c r="Q6" s="31"/>
      <c r="R6" s="35"/>
      <c r="W6" t="s">
        <v>72</v>
      </c>
      <c r="X6" t="s">
        <v>59</v>
      </c>
    </row>
    <row r="7" spans="1:24" s="9" customFormat="1" ht="18" x14ac:dyDescent="0.35">
      <c r="A7" s="32"/>
      <c r="B7" s="33"/>
      <c r="C7" s="33"/>
      <c r="D7" s="114"/>
      <c r="E7" s="114"/>
      <c r="F7" s="115"/>
      <c r="G7" s="120" t="s">
        <v>46</v>
      </c>
      <c r="H7" s="121"/>
      <c r="I7" s="116"/>
      <c r="J7" s="117"/>
      <c r="K7" s="118"/>
      <c r="L7" s="34"/>
      <c r="M7" s="35"/>
      <c r="N7" s="35"/>
      <c r="O7" s="35"/>
      <c r="P7" s="35"/>
      <c r="Q7" s="31"/>
      <c r="R7" s="35"/>
      <c r="S7" s="87"/>
      <c r="X7" t="s">
        <v>60</v>
      </c>
    </row>
    <row r="8" spans="1:24" s="9" customFormat="1" ht="18.600000000000001" thickBot="1" x14ac:dyDescent="0.4">
      <c r="A8" s="53"/>
      <c r="B8" s="61"/>
      <c r="C8" s="61"/>
      <c r="D8" s="61"/>
      <c r="E8" s="61"/>
      <c r="F8" s="61"/>
      <c r="G8" s="61"/>
      <c r="H8" s="61"/>
      <c r="I8" s="62"/>
      <c r="J8" s="62"/>
      <c r="K8" s="60"/>
      <c r="L8" s="60"/>
      <c r="M8" s="60"/>
      <c r="N8" s="60"/>
      <c r="O8" s="63"/>
      <c r="P8" s="42"/>
      <c r="Q8" s="58"/>
      <c r="R8" s="55"/>
      <c r="S8" s="87"/>
      <c r="X8" t="s">
        <v>61</v>
      </c>
    </row>
    <row r="9" spans="1:24" s="9" customFormat="1" ht="18.600000000000001" thickBot="1" x14ac:dyDescent="0.4">
      <c r="A9" s="123" t="s">
        <v>48</v>
      </c>
      <c r="B9" s="124"/>
      <c r="C9" s="124"/>
      <c r="D9" s="124"/>
      <c r="E9" s="124"/>
      <c r="F9" s="124"/>
      <c r="G9" s="124"/>
      <c r="H9" s="124"/>
      <c r="I9" s="124"/>
      <c r="J9" s="124"/>
      <c r="K9" s="124"/>
      <c r="L9" s="124"/>
      <c r="M9" s="124"/>
      <c r="N9" s="124"/>
      <c r="O9" s="124"/>
      <c r="P9" s="125"/>
      <c r="Q9" s="31"/>
      <c r="R9" s="35"/>
      <c r="S9" s="87"/>
      <c r="X9" t="s">
        <v>62</v>
      </c>
    </row>
    <row r="10" spans="1:24" s="9" customFormat="1" ht="18.600000000000001" thickBot="1" x14ac:dyDescent="0.4">
      <c r="A10" s="32"/>
      <c r="B10" s="36"/>
      <c r="C10" s="36"/>
      <c r="D10" s="36"/>
      <c r="E10" s="36"/>
      <c r="F10" s="36"/>
      <c r="G10" s="36"/>
      <c r="H10" s="36"/>
      <c r="I10" s="37"/>
      <c r="J10" s="37"/>
      <c r="K10" s="37"/>
      <c r="L10" s="35"/>
      <c r="M10" s="35"/>
      <c r="N10" s="122" t="s">
        <v>50</v>
      </c>
      <c r="O10" s="122"/>
      <c r="P10" s="72" t="s">
        <v>51</v>
      </c>
      <c r="Q10" s="31"/>
      <c r="R10" s="35"/>
      <c r="S10" s="87"/>
      <c r="X10" t="s">
        <v>63</v>
      </c>
    </row>
    <row r="11" spans="1:24" s="9" customFormat="1" ht="18.600000000000001" thickBot="1" x14ac:dyDescent="0.4">
      <c r="A11" s="32"/>
      <c r="B11" s="36"/>
      <c r="C11" s="36"/>
      <c r="D11" s="36"/>
      <c r="E11" s="36"/>
      <c r="F11" s="36"/>
      <c r="G11" s="36"/>
      <c r="H11" s="36"/>
      <c r="I11" s="37"/>
      <c r="J11" s="37"/>
      <c r="K11" s="90" t="s">
        <v>49</v>
      </c>
      <c r="L11" s="35"/>
      <c r="M11" s="35"/>
      <c r="N11" s="129" t="s">
        <v>85</v>
      </c>
      <c r="O11" s="129"/>
      <c r="P11" s="42"/>
      <c r="Q11" s="31"/>
      <c r="R11" s="35"/>
      <c r="S11" s="87"/>
      <c r="X11" t="s">
        <v>64</v>
      </c>
    </row>
    <row r="12" spans="1:24" s="9" customFormat="1" ht="33" customHeight="1" thickBot="1" x14ac:dyDescent="0.4">
      <c r="A12" s="40"/>
      <c r="B12" s="111" t="s">
        <v>3</v>
      </c>
      <c r="C12" s="112"/>
      <c r="D12" s="112"/>
      <c r="E12" s="112"/>
      <c r="F12" s="112"/>
      <c r="G12" s="112"/>
      <c r="H12" s="113"/>
      <c r="I12" s="104">
        <f>ΠΕΡΙΦΕΡΕΙΑΚΕΣ+ΣΥΜΒΟΥΛΕΥΤΙΚΕΣ+ΕΚΘΕΣΕΙΣ+ΚΑΙΝΟΤΟΜΙΑ+ΥΠΕΡΒΑΣΗ+ΑΠΕ</f>
        <v>0</v>
      </c>
      <c r="J12" s="105"/>
      <c r="K12" s="94">
        <f>K15+K34+K35+K37+K38+K42</f>
        <v>0</v>
      </c>
      <c r="L12" s="85"/>
      <c r="M12" s="41"/>
      <c r="N12" s="106" t="s">
        <v>86</v>
      </c>
      <c r="O12" s="106"/>
      <c r="P12" s="42" t="str">
        <f>IF(ΜΕΓΕΘΟΣ="ΜΕΓΑΛΗ",IF(AND(ΠΡΟΥΠΟΛΟΓΙΣΜΟΣ&gt;=2000000,ΠΡΟΥΠΟΛΟΓΙΣΜΟΣ1&lt;=12500000),"ΑΠΟΔΕΚΤΟ","ΜΗ ΑΠΟΔΕΚΤΟ"),IF(AND(ΠΡΟΥΠΟΛΟΓΙΣΜΟΣ&gt;=500000,ΠΡΟΥΠΟΛΟΓΙΣΜΟΣ1&lt;=7500000),"ΑΠΟΔΕΚΤΟ","ΜΗ ΑΠΟΔΕΚΤΟ"))</f>
        <v>ΜΗ ΑΠΟΔΕΚΤΟ</v>
      </c>
      <c r="Q12" s="43"/>
      <c r="R12" s="41"/>
      <c r="S12" s="84">
        <f>ΠΡΟΥΠΟΛΟΓΙΣΜΟΣ+K12</f>
        <v>0</v>
      </c>
      <c r="X12" t="s">
        <v>65</v>
      </c>
    </row>
    <row r="13" spans="1:24" s="9" customFormat="1" ht="18" x14ac:dyDescent="0.35">
      <c r="A13" s="32"/>
      <c r="B13" s="36"/>
      <c r="C13" s="36"/>
      <c r="D13" s="36"/>
      <c r="E13" s="36"/>
      <c r="F13" s="36"/>
      <c r="G13" s="36"/>
      <c r="H13" s="36"/>
      <c r="I13" s="37"/>
      <c r="J13" s="37"/>
      <c r="K13" s="35"/>
      <c r="L13" s="35"/>
      <c r="M13" s="35"/>
      <c r="N13" s="38"/>
      <c r="O13" s="38"/>
      <c r="P13" s="42"/>
      <c r="Q13" s="31"/>
      <c r="R13" s="35"/>
      <c r="S13" s="87"/>
      <c r="X13" t="s">
        <v>81</v>
      </c>
    </row>
    <row r="14" spans="1:24" s="9" customFormat="1" ht="18.600000000000001" thickBot="1" x14ac:dyDescent="0.4">
      <c r="A14" s="32"/>
      <c r="B14" s="36"/>
      <c r="C14" s="36"/>
      <c r="D14" s="36"/>
      <c r="E14" s="36"/>
      <c r="F14" s="36"/>
      <c r="G14" s="36"/>
      <c r="H14" s="36"/>
      <c r="I14" s="44"/>
      <c r="J14" s="44"/>
      <c r="K14" s="90" t="s">
        <v>49</v>
      </c>
      <c r="L14" s="45"/>
      <c r="M14" s="35"/>
      <c r="N14" s="35"/>
      <c r="O14" s="46"/>
      <c r="P14" s="42"/>
      <c r="Q14" s="31"/>
      <c r="R14" s="35"/>
      <c r="S14" s="87"/>
      <c r="X14" t="s">
        <v>82</v>
      </c>
    </row>
    <row r="15" spans="1:24" s="9" customFormat="1" ht="18.600000000000001" thickBot="1" x14ac:dyDescent="0.4">
      <c r="A15" s="47" t="s">
        <v>1</v>
      </c>
      <c r="B15" s="158" t="s">
        <v>4</v>
      </c>
      <c r="C15" s="159"/>
      <c r="D15" s="159"/>
      <c r="E15" s="159"/>
      <c r="F15" s="159"/>
      <c r="G15" s="159"/>
      <c r="H15" s="160"/>
      <c r="I15" s="102">
        <f>F18+F19+F20+F21+F22+F23+F26+F27+F32</f>
        <v>0</v>
      </c>
      <c r="J15" s="103"/>
      <c r="K15" s="92">
        <f>K18+K19+K20+K21+K22+K23+K26+K27+K32</f>
        <v>0</v>
      </c>
      <c r="L15" s="48">
        <f>IFERROR(ΠΕΡΙΦΕΡΕΙΑΚΕΣ1/ΠΡΟΥΠΟΛΟΓΙΣΜΟΣ1,0)</f>
        <v>0</v>
      </c>
      <c r="M15" s="41"/>
      <c r="N15" s="41"/>
      <c r="O15" s="49"/>
      <c r="P15" s="42"/>
      <c r="Q15" s="43"/>
      <c r="R15" s="41"/>
      <c r="S15" s="84">
        <f>ΠΕΡΙΦΕΡΕΙΑΚΕΣ+K15</f>
        <v>0</v>
      </c>
      <c r="X15" t="s">
        <v>66</v>
      </c>
    </row>
    <row r="16" spans="1:24" s="9" customFormat="1" ht="18" x14ac:dyDescent="0.35">
      <c r="A16" s="40"/>
      <c r="B16" s="50"/>
      <c r="C16" s="50"/>
      <c r="D16" s="50"/>
      <c r="E16" s="50"/>
      <c r="F16" s="50"/>
      <c r="G16" s="50"/>
      <c r="H16" s="50"/>
      <c r="I16" s="51"/>
      <c r="J16" s="55"/>
      <c r="K16" s="52"/>
      <c r="L16" s="52"/>
      <c r="M16" s="52"/>
      <c r="N16" s="52"/>
      <c r="O16" s="49"/>
      <c r="P16" s="42"/>
      <c r="Q16" s="43"/>
      <c r="R16" s="41"/>
      <c r="S16" s="87"/>
      <c r="X16" t="s">
        <v>67</v>
      </c>
    </row>
    <row r="17" spans="1:24" s="9" customFormat="1" ht="28.8" x14ac:dyDescent="0.35">
      <c r="A17" s="40"/>
      <c r="B17" s="88"/>
      <c r="C17" s="88"/>
      <c r="D17" s="88"/>
      <c r="E17" s="88"/>
      <c r="F17" s="88"/>
      <c r="G17" s="89"/>
      <c r="H17" s="89"/>
      <c r="I17" s="55"/>
      <c r="J17" s="55"/>
      <c r="K17" s="100" t="s">
        <v>49</v>
      </c>
      <c r="L17" s="101" t="s">
        <v>88</v>
      </c>
      <c r="M17" s="52"/>
      <c r="N17" s="52"/>
      <c r="O17" s="49"/>
      <c r="P17" s="42"/>
      <c r="Q17" s="43"/>
      <c r="R17" s="41"/>
      <c r="S17" s="87"/>
      <c r="X17" t="s">
        <v>68</v>
      </c>
    </row>
    <row r="18" spans="1:24" s="9" customFormat="1" ht="18" x14ac:dyDescent="0.35">
      <c r="A18" s="53"/>
      <c r="B18" s="126" t="s">
        <v>39</v>
      </c>
      <c r="C18" s="127"/>
      <c r="D18" s="127"/>
      <c r="E18" s="128"/>
      <c r="F18" s="23">
        <v>0</v>
      </c>
      <c r="G18" s="54"/>
      <c r="H18" s="55"/>
      <c r="I18" s="55"/>
      <c r="J18" s="55"/>
      <c r="K18" s="24"/>
      <c r="L18" s="48">
        <f t="shared" ref="L18:L32" si="0">IFERROR(S18/ΠΡΟΥΠΟΛΟΓΙΣΜΟΣ1,0)</f>
        <v>0</v>
      </c>
      <c r="M18" s="56"/>
      <c r="N18" s="56"/>
      <c r="O18" s="57"/>
      <c r="P18" s="42"/>
      <c r="Q18" s="58"/>
      <c r="R18" s="55"/>
      <c r="S18" s="84">
        <f>F18+K18</f>
        <v>0</v>
      </c>
      <c r="X18" t="s">
        <v>69</v>
      </c>
    </row>
    <row r="19" spans="1:24" s="9" customFormat="1" ht="18" x14ac:dyDescent="0.35">
      <c r="A19" s="53"/>
      <c r="B19" s="126" t="s">
        <v>5</v>
      </c>
      <c r="C19" s="127"/>
      <c r="D19" s="127"/>
      <c r="E19" s="128"/>
      <c r="F19" s="24">
        <v>0</v>
      </c>
      <c r="G19" s="54"/>
      <c r="H19" s="55"/>
      <c r="I19" s="55"/>
      <c r="J19" s="55"/>
      <c r="K19" s="23"/>
      <c r="L19" s="48">
        <f t="shared" si="0"/>
        <v>0</v>
      </c>
      <c r="M19" s="56"/>
      <c r="N19" s="119" t="s">
        <v>78</v>
      </c>
      <c r="O19" s="119"/>
      <c r="P19" s="42" t="str">
        <f>IF((L19+L29)&gt;10%,"ΜΗ ΑΠΟΔΕΚΤΟ","ΑΠΟΔΕΚΤΟ")</f>
        <v>ΑΠΟΔΕΚΤΟ</v>
      </c>
      <c r="Q19" s="58"/>
      <c r="R19" s="55"/>
      <c r="S19" s="84">
        <f>F19+K19</f>
        <v>0</v>
      </c>
    </row>
    <row r="20" spans="1:24" s="9" customFormat="1" ht="18" x14ac:dyDescent="0.35">
      <c r="A20" s="53"/>
      <c r="B20" s="126" t="s">
        <v>30</v>
      </c>
      <c r="C20" s="127"/>
      <c r="D20" s="127"/>
      <c r="E20" s="128"/>
      <c r="F20" s="24">
        <v>0</v>
      </c>
      <c r="G20" s="54"/>
      <c r="H20" s="54"/>
      <c r="I20" s="55"/>
      <c r="J20" s="55"/>
      <c r="K20" s="23"/>
      <c r="L20" s="48">
        <f t="shared" si="0"/>
        <v>0</v>
      </c>
      <c r="M20" s="55"/>
      <c r="N20" s="119"/>
      <c r="O20" s="119"/>
      <c r="P20" s="42"/>
      <c r="Q20" s="58"/>
      <c r="R20" s="55"/>
      <c r="S20" s="84">
        <f t="shared" ref="S20:S23" si="1">F20+K20</f>
        <v>0</v>
      </c>
    </row>
    <row r="21" spans="1:24" s="9" customFormat="1" ht="18" x14ac:dyDescent="0.35">
      <c r="A21" s="53"/>
      <c r="B21" s="126" t="s">
        <v>31</v>
      </c>
      <c r="C21" s="127"/>
      <c r="D21" s="127"/>
      <c r="E21" s="128"/>
      <c r="F21" s="23">
        <v>0</v>
      </c>
      <c r="G21" s="54"/>
      <c r="H21" s="55"/>
      <c r="I21" s="55"/>
      <c r="J21" s="55"/>
      <c r="K21" s="23"/>
      <c r="L21" s="48">
        <f t="shared" si="0"/>
        <v>0</v>
      </c>
      <c r="M21" s="56"/>
      <c r="N21" s="56"/>
      <c r="O21" s="59"/>
      <c r="P21" s="42"/>
      <c r="Q21" s="58"/>
      <c r="R21" s="55"/>
      <c r="S21" s="84">
        <f t="shared" si="1"/>
        <v>0</v>
      </c>
    </row>
    <row r="22" spans="1:24" s="9" customFormat="1" ht="18" x14ac:dyDescent="0.35">
      <c r="A22" s="53"/>
      <c r="B22" s="126" t="s">
        <v>32</v>
      </c>
      <c r="C22" s="127"/>
      <c r="D22" s="127"/>
      <c r="E22" s="128"/>
      <c r="F22" s="23">
        <v>0</v>
      </c>
      <c r="G22" s="54"/>
      <c r="H22" s="55"/>
      <c r="I22" s="55"/>
      <c r="J22" s="55"/>
      <c r="K22" s="23"/>
      <c r="L22" s="48">
        <f t="shared" si="0"/>
        <v>0</v>
      </c>
      <c r="M22" s="56"/>
      <c r="N22" s="56"/>
      <c r="O22" s="59"/>
      <c r="P22" s="42"/>
      <c r="Q22" s="58"/>
      <c r="R22" s="55"/>
      <c r="S22" s="84">
        <f t="shared" si="1"/>
        <v>0</v>
      </c>
    </row>
    <row r="23" spans="1:24" s="9" customFormat="1" ht="18" x14ac:dyDescent="0.35">
      <c r="A23" s="53"/>
      <c r="B23" s="126" t="s">
        <v>6</v>
      </c>
      <c r="C23" s="127"/>
      <c r="D23" s="127"/>
      <c r="E23" s="128"/>
      <c r="F23" s="78">
        <f>E24+E25</f>
        <v>0</v>
      </c>
      <c r="G23" s="54"/>
      <c r="H23" s="54"/>
      <c r="I23" s="55"/>
      <c r="J23" s="55"/>
      <c r="K23" s="78">
        <f>K24+K25</f>
        <v>0</v>
      </c>
      <c r="L23" s="48">
        <f t="shared" si="0"/>
        <v>0</v>
      </c>
      <c r="M23" s="56"/>
      <c r="N23" s="119" t="s">
        <v>77</v>
      </c>
      <c r="O23" s="119"/>
      <c r="P23" s="42" t="str">
        <f>IF(L23&gt;30%,"ΜΗ ΑΠΟΔΕΚΤΟ","ΑΠΟΔΕΚΤΟ")</f>
        <v>ΑΠΟΔΕΚΤΟ</v>
      </c>
      <c r="Q23" s="58"/>
      <c r="R23" s="55"/>
      <c r="S23" s="84">
        <f t="shared" si="1"/>
        <v>0</v>
      </c>
    </row>
    <row r="24" spans="1:24" s="9" customFormat="1" ht="18" x14ac:dyDescent="0.35">
      <c r="A24" s="53"/>
      <c r="B24" s="70"/>
      <c r="C24" s="71" t="s">
        <v>52</v>
      </c>
      <c r="D24" s="76"/>
      <c r="E24" s="24">
        <v>0</v>
      </c>
      <c r="F24" s="79"/>
      <c r="G24" s="54"/>
      <c r="H24" s="55"/>
      <c r="I24" s="55"/>
      <c r="J24" s="55"/>
      <c r="K24" s="23"/>
      <c r="L24" s="48">
        <f t="shared" si="0"/>
        <v>0</v>
      </c>
      <c r="M24" s="56"/>
      <c r="N24" s="119" t="s">
        <v>77</v>
      </c>
      <c r="O24" s="119"/>
      <c r="P24" s="42" t="str">
        <f>IF(L24&gt;30%,"ΜΗ ΑΠΟΔΕΚΤΟ","ΑΠΟΔΕΚΤΟ")</f>
        <v>ΑΠΟΔΕΚΤΟ</v>
      </c>
      <c r="Q24" s="58"/>
      <c r="R24" s="55"/>
      <c r="S24" s="84">
        <f>K24+E24</f>
        <v>0</v>
      </c>
    </row>
    <row r="25" spans="1:24" s="9" customFormat="1" ht="18" x14ac:dyDescent="0.35">
      <c r="A25" s="53"/>
      <c r="B25" s="70"/>
      <c r="C25" s="71" t="s">
        <v>7</v>
      </c>
      <c r="D25" s="76"/>
      <c r="E25" s="23">
        <v>0</v>
      </c>
      <c r="F25" s="80"/>
      <c r="G25" s="54"/>
      <c r="H25" s="55"/>
      <c r="I25" s="55"/>
      <c r="J25" s="55"/>
      <c r="K25" s="23"/>
      <c r="L25" s="48">
        <f t="shared" si="0"/>
        <v>0</v>
      </c>
      <c r="M25" s="56"/>
      <c r="N25" s="56"/>
      <c r="O25" s="59"/>
      <c r="P25" s="42"/>
      <c r="Q25" s="58"/>
      <c r="R25" s="55"/>
      <c r="S25" s="84">
        <f>K25+E25</f>
        <v>0</v>
      </c>
    </row>
    <row r="26" spans="1:24" s="9" customFormat="1" ht="18" x14ac:dyDescent="0.35">
      <c r="A26" s="53"/>
      <c r="B26" s="73" t="s">
        <v>53</v>
      </c>
      <c r="C26" s="74"/>
      <c r="D26" s="74"/>
      <c r="E26" s="75"/>
      <c r="F26" s="23">
        <v>0</v>
      </c>
      <c r="G26" s="54"/>
      <c r="H26" s="55"/>
      <c r="I26" s="55"/>
      <c r="J26" s="55"/>
      <c r="K26" s="23"/>
      <c r="L26" s="48">
        <f t="shared" si="0"/>
        <v>0</v>
      </c>
      <c r="M26" s="56"/>
      <c r="N26" s="56"/>
      <c r="O26" s="59"/>
      <c r="P26" s="42"/>
      <c r="Q26" s="58"/>
      <c r="R26" s="55"/>
      <c r="S26" s="84">
        <f>F26+K26</f>
        <v>0</v>
      </c>
    </row>
    <row r="27" spans="1:24" s="9" customFormat="1" ht="18" x14ac:dyDescent="0.35">
      <c r="A27" s="53"/>
      <c r="B27" s="164" t="s">
        <v>33</v>
      </c>
      <c r="C27" s="165"/>
      <c r="D27" s="165"/>
      <c r="E27" s="166"/>
      <c r="F27" s="78">
        <f>E28+E29+E30+E31</f>
        <v>0</v>
      </c>
      <c r="G27" s="54"/>
      <c r="H27" s="55"/>
      <c r="I27" s="55"/>
      <c r="J27" s="55"/>
      <c r="K27" s="78">
        <f>K28+K29+K30+K31</f>
        <v>0</v>
      </c>
      <c r="L27" s="48">
        <f t="shared" si="0"/>
        <v>0</v>
      </c>
      <c r="M27" s="56"/>
      <c r="N27" s="56"/>
      <c r="O27" s="59"/>
      <c r="P27" s="42"/>
      <c r="Q27" s="58"/>
      <c r="R27" s="55"/>
      <c r="S27" s="84">
        <f t="shared" ref="S27:S32" si="2">F27+K27</f>
        <v>0</v>
      </c>
    </row>
    <row r="28" spans="1:24" s="9" customFormat="1" ht="18" x14ac:dyDescent="0.35">
      <c r="A28" s="53"/>
      <c r="B28" s="70"/>
      <c r="C28" s="71" t="s">
        <v>52</v>
      </c>
      <c r="D28" s="76"/>
      <c r="E28" s="24">
        <v>0</v>
      </c>
      <c r="F28" s="79"/>
      <c r="G28" s="54"/>
      <c r="H28" s="55"/>
      <c r="I28" s="55"/>
      <c r="J28" s="55"/>
      <c r="K28" s="23"/>
      <c r="L28" s="48">
        <f t="shared" si="0"/>
        <v>0</v>
      </c>
      <c r="M28" s="56"/>
      <c r="N28" s="56"/>
      <c r="O28" s="59"/>
      <c r="P28" s="42"/>
      <c r="Q28" s="58"/>
      <c r="R28" s="55"/>
      <c r="S28" s="84">
        <f>E28+K28</f>
        <v>0</v>
      </c>
    </row>
    <row r="29" spans="1:24" s="9" customFormat="1" ht="18" x14ac:dyDescent="0.35">
      <c r="A29" s="53"/>
      <c r="B29" s="70"/>
      <c r="C29" s="71" t="s">
        <v>38</v>
      </c>
      <c r="D29" s="76"/>
      <c r="E29" s="24">
        <v>0</v>
      </c>
      <c r="F29" s="81"/>
      <c r="G29" s="54"/>
      <c r="H29" s="55"/>
      <c r="I29" s="55"/>
      <c r="J29" s="55"/>
      <c r="K29" s="23"/>
      <c r="L29" s="48">
        <f t="shared" si="0"/>
        <v>0</v>
      </c>
      <c r="M29" s="56"/>
      <c r="N29" s="119" t="s">
        <v>78</v>
      </c>
      <c r="O29" s="119"/>
      <c r="P29" s="42" t="str">
        <f>IF((L19+L29)&gt;10%,"ΜΗ ΑΠΟΔΕΚΤΟ","ΑΠΟΔΕΚΤΟ")</f>
        <v>ΑΠΟΔΕΚΤΟ</v>
      </c>
      <c r="Q29" s="58"/>
      <c r="R29" s="55"/>
      <c r="S29" s="84">
        <f>E29+K29</f>
        <v>0</v>
      </c>
    </row>
    <row r="30" spans="1:24" s="9" customFormat="1" ht="18" x14ac:dyDescent="0.35">
      <c r="A30" s="53"/>
      <c r="B30" s="70"/>
      <c r="C30" s="71" t="s">
        <v>0</v>
      </c>
      <c r="D30" s="76"/>
      <c r="E30" s="24">
        <v>0</v>
      </c>
      <c r="F30" s="81"/>
      <c r="G30" s="54"/>
      <c r="H30" s="55"/>
      <c r="I30" s="55"/>
      <c r="J30" s="55"/>
      <c r="K30" s="23"/>
      <c r="L30" s="48">
        <f t="shared" si="0"/>
        <v>0</v>
      </c>
      <c r="M30" s="56"/>
      <c r="N30" s="56"/>
      <c r="O30" s="59"/>
      <c r="P30" s="42"/>
      <c r="Q30" s="58"/>
      <c r="R30" s="55"/>
      <c r="S30" s="84">
        <f t="shared" si="2"/>
        <v>0</v>
      </c>
    </row>
    <row r="31" spans="1:24" s="9" customFormat="1" ht="18" x14ac:dyDescent="0.35">
      <c r="A31" s="53"/>
      <c r="B31" s="70"/>
      <c r="C31" s="71" t="s">
        <v>7</v>
      </c>
      <c r="D31" s="76"/>
      <c r="E31" s="24">
        <v>0</v>
      </c>
      <c r="F31" s="80"/>
      <c r="G31" s="54"/>
      <c r="H31" s="55"/>
      <c r="I31" s="55"/>
      <c r="J31" s="55"/>
      <c r="K31" s="23"/>
      <c r="L31" s="48">
        <f t="shared" si="0"/>
        <v>0</v>
      </c>
      <c r="M31" s="56"/>
      <c r="N31" s="56"/>
      <c r="O31" s="59"/>
      <c r="P31" s="42"/>
      <c r="Q31" s="58"/>
      <c r="R31" s="55"/>
      <c r="S31" s="84">
        <f t="shared" si="2"/>
        <v>0</v>
      </c>
    </row>
    <row r="32" spans="1:24" s="9" customFormat="1" ht="18.75" customHeight="1" x14ac:dyDescent="0.35">
      <c r="A32" s="53"/>
      <c r="B32" s="126" t="s">
        <v>79</v>
      </c>
      <c r="C32" s="127"/>
      <c r="D32" s="127"/>
      <c r="E32" s="128"/>
      <c r="F32" s="25">
        <v>0</v>
      </c>
      <c r="G32" s="77"/>
      <c r="H32" s="55"/>
      <c r="I32" s="55"/>
      <c r="J32" s="55"/>
      <c r="K32" s="23"/>
      <c r="L32" s="48">
        <f t="shared" si="0"/>
        <v>0</v>
      </c>
      <c r="M32" s="60"/>
      <c r="N32" s="110"/>
      <c r="O32" s="110"/>
      <c r="P32" s="42"/>
      <c r="Q32" s="58"/>
      <c r="R32" s="55"/>
      <c r="S32" s="84">
        <f t="shared" si="2"/>
        <v>0</v>
      </c>
    </row>
    <row r="33" spans="1:19" ht="18.75" customHeight="1" thickBot="1" x14ac:dyDescent="0.35">
      <c r="A33" s="32"/>
      <c r="B33" s="36"/>
      <c r="C33" s="36"/>
      <c r="D33" s="36"/>
      <c r="E33" s="36"/>
      <c r="F33" s="36"/>
      <c r="G33" s="36"/>
      <c r="H33" s="36"/>
      <c r="I33" s="37"/>
      <c r="J33" s="37"/>
      <c r="K33" s="35"/>
      <c r="L33" s="35"/>
      <c r="M33" s="35"/>
      <c r="N33" s="39"/>
      <c r="O33" s="39"/>
      <c r="P33" s="42"/>
      <c r="Q33" s="31"/>
      <c r="R33" s="35"/>
    </row>
    <row r="34" spans="1:19" ht="18.600000000000001" thickBot="1" x14ac:dyDescent="0.4">
      <c r="A34" s="83" t="s">
        <v>2</v>
      </c>
      <c r="B34" s="161" t="s">
        <v>8</v>
      </c>
      <c r="C34" s="162"/>
      <c r="D34" s="162"/>
      <c r="E34" s="162"/>
      <c r="F34" s="162"/>
      <c r="G34" s="162"/>
      <c r="H34" s="163"/>
      <c r="I34" s="93">
        <v>0</v>
      </c>
      <c r="J34" s="37"/>
      <c r="K34" s="23"/>
      <c r="L34" s="48">
        <f>IFERROR(ΣΥΜΒΟΥΛΕΥΤΙΚΕΣ1/ΠΡΟΥΠΟΛΟΓΙΣΜΟΣ1,0)</f>
        <v>0</v>
      </c>
      <c r="M34" s="41"/>
      <c r="N34" s="119" t="s">
        <v>73</v>
      </c>
      <c r="O34" s="119"/>
      <c r="P34" s="42" t="str">
        <f>IF(ΣΥΜΒΟΥΛΕΥΤΙΚΕΣ1&gt;300000,"ΜΗ ΑΠΟΔΕΚΤΟ","ΑΠΟΔΕΚΤΟ")</f>
        <v>ΑΠΟΔΕΚΤΟ</v>
      </c>
      <c r="Q34" s="43"/>
      <c r="R34" s="41"/>
      <c r="S34" s="84">
        <f>ΣΥΜΒΟΥΛΕΥΤΙΚΕΣ+K34</f>
        <v>0</v>
      </c>
    </row>
    <row r="35" spans="1:19" ht="18.600000000000001" thickBot="1" x14ac:dyDescent="0.4">
      <c r="A35" s="64" t="s">
        <v>9</v>
      </c>
      <c r="B35" s="158" t="s">
        <v>54</v>
      </c>
      <c r="C35" s="159"/>
      <c r="D35" s="159"/>
      <c r="E35" s="159"/>
      <c r="F35" s="159"/>
      <c r="G35" s="159"/>
      <c r="H35" s="160"/>
      <c r="I35" s="93">
        <v>0</v>
      </c>
      <c r="J35" s="37"/>
      <c r="K35" s="23"/>
      <c r="L35" s="48">
        <f>IFERROR(ΕΚΘΕΣΕΙΣ1/ΠΡΟΥΠΟΛΟΓΙΣΜΟΣ1,0)</f>
        <v>0</v>
      </c>
      <c r="M35" s="41"/>
      <c r="N35" s="119" t="s">
        <v>74</v>
      </c>
      <c r="O35" s="119"/>
      <c r="P35" s="42" t="str">
        <f>IF(ΕΚΘΕΣΕΙΣ1&gt;500000,"ΜΗ ΑΠΟΔΕΚΤΟ","ΑΠΟΔΕΚΤΟ")</f>
        <v>ΑΠΟΔΕΚΤΟ</v>
      </c>
      <c r="Q35" s="43"/>
      <c r="R35" s="41"/>
      <c r="S35" s="84">
        <f>ΕΚΘΕΣΕΙΣ+K35</f>
        <v>0</v>
      </c>
    </row>
    <row r="36" spans="1:19" ht="16.2" thickBot="1" x14ac:dyDescent="0.35">
      <c r="A36" s="53"/>
      <c r="B36" s="61"/>
      <c r="C36" s="61"/>
      <c r="D36" s="61"/>
      <c r="E36" s="61"/>
      <c r="F36" s="61"/>
      <c r="G36" s="61"/>
      <c r="H36" s="61"/>
      <c r="I36" s="62"/>
      <c r="J36" s="37"/>
      <c r="K36" s="60"/>
      <c r="L36" s="60"/>
      <c r="M36" s="60"/>
      <c r="N36" s="60"/>
      <c r="O36" s="63"/>
      <c r="P36" s="42"/>
      <c r="Q36" s="58"/>
      <c r="R36" s="55"/>
    </row>
    <row r="37" spans="1:19" ht="18.600000000000001" thickBot="1" x14ac:dyDescent="0.4">
      <c r="A37" s="47" t="s">
        <v>11</v>
      </c>
      <c r="B37" s="158" t="s">
        <v>55</v>
      </c>
      <c r="C37" s="159"/>
      <c r="D37" s="159"/>
      <c r="E37" s="159"/>
      <c r="F37" s="159"/>
      <c r="G37" s="159"/>
      <c r="H37" s="160"/>
      <c r="I37" s="93">
        <v>0</v>
      </c>
      <c r="J37" s="37"/>
      <c r="K37" s="23"/>
      <c r="L37" s="48">
        <f>IFERROR(ΚΑΙΝΟΤΟΜΙΑ1/ΠΡΟΥΠΟΛΟΓΙΣΜΟΣ1,0)</f>
        <v>0</v>
      </c>
      <c r="M37" s="41"/>
      <c r="N37" s="119" t="s">
        <v>75</v>
      </c>
      <c r="O37" s="119"/>
      <c r="P37" s="42" t="str">
        <f>IF(ΚΑΙΝΟΤΟΜΙΑ1&gt;500000,"ΜΗ ΑΠΟΔΕΚΤΟ","ΑΠΟΔΕΚΤΟ")</f>
        <v>ΑΠΟΔΕΚΤΟ</v>
      </c>
      <c r="Q37" s="43"/>
      <c r="R37" s="41"/>
      <c r="S37" s="84">
        <f>ΚΑΙΝΟΤΟΜΙΑ+K37</f>
        <v>0</v>
      </c>
    </row>
    <row r="38" spans="1:19" ht="18.600000000000001" thickBot="1" x14ac:dyDescent="0.4">
      <c r="A38" s="64" t="s">
        <v>13</v>
      </c>
      <c r="B38" s="158" t="s">
        <v>83</v>
      </c>
      <c r="C38" s="159"/>
      <c r="D38" s="159"/>
      <c r="E38" s="159"/>
      <c r="F38" s="159"/>
      <c r="G38" s="159"/>
      <c r="H38" s="160"/>
      <c r="I38" s="95">
        <f>F39+F40</f>
        <v>0</v>
      </c>
      <c r="J38" s="37"/>
      <c r="K38" s="78">
        <f>K39+K40</f>
        <v>0</v>
      </c>
      <c r="L38" s="48">
        <f>IFERROR(ΥΠΕΡΒΑΣΗ1/ΠΡΟΥΠΟΛΟΓΙΣΜΟΣ1,0)</f>
        <v>0</v>
      </c>
      <c r="M38" s="41"/>
      <c r="N38" s="167" t="s">
        <v>76</v>
      </c>
      <c r="O38" s="119"/>
      <c r="P38" s="42" t="str">
        <f>IF(ΥΠΕΡΒΑΣΗ1&gt;2000000,"ΜΗ ΑΠΟΔΕΚΤΟ","ΑΠΟΔΕΚΤΟ")</f>
        <v>ΑΠΟΔΕΚΤΟ</v>
      </c>
      <c r="Q38" s="43"/>
      <c r="R38" s="41"/>
      <c r="S38" s="84">
        <f>ΥΠΕΡΒΑΣΗ+K38</f>
        <v>0</v>
      </c>
    </row>
    <row r="39" spans="1:19" ht="19.2" thickBot="1" x14ac:dyDescent="0.4">
      <c r="A39" s="40"/>
      <c r="B39" s="168" t="s">
        <v>31</v>
      </c>
      <c r="C39" s="169"/>
      <c r="D39" s="169"/>
      <c r="E39" s="170"/>
      <c r="F39" s="82">
        <v>0</v>
      </c>
      <c r="G39" s="54"/>
      <c r="H39" s="54"/>
      <c r="I39" s="12"/>
      <c r="J39" s="37"/>
      <c r="K39" s="23"/>
      <c r="L39" s="48">
        <f>IFERROR(S39/ΠΡΟΥΠΟΛΟΓΙΣΜΟΣ1,0)</f>
        <v>0</v>
      </c>
      <c r="M39" s="41"/>
      <c r="N39" s="110" t="s">
        <v>84</v>
      </c>
      <c r="O39" s="110"/>
      <c r="P39" s="42" t="str">
        <f>IF(L39&gt;30%,"ΜΗ ΑΠΟΔΕΚΤΟ","ΑΠΟΔΕΚΤΟ")</f>
        <v>ΑΠΟΔΕΚΤΟ</v>
      </c>
      <c r="Q39" s="43"/>
      <c r="R39" s="41"/>
      <c r="S39" s="84">
        <f t="shared" ref="S39:S40" si="3">F39+K39</f>
        <v>0</v>
      </c>
    </row>
    <row r="40" spans="1:19" ht="18.600000000000001" thickBot="1" x14ac:dyDescent="0.35">
      <c r="A40" s="53"/>
      <c r="B40" s="168" t="s">
        <v>34</v>
      </c>
      <c r="C40" s="169"/>
      <c r="D40" s="169"/>
      <c r="E40" s="170"/>
      <c r="F40" s="82">
        <v>0</v>
      </c>
      <c r="G40" s="54"/>
      <c r="H40" s="89"/>
      <c r="I40" s="62"/>
      <c r="J40" s="37"/>
      <c r="K40" s="23"/>
      <c r="L40" s="48">
        <f>IFERROR(F40/ΠΡΟΥΠΟΛΟΓΙΣΜΟΣ1,0)</f>
        <v>0</v>
      </c>
      <c r="M40" s="60"/>
      <c r="N40" s="60"/>
      <c r="O40" s="63"/>
      <c r="P40" s="42"/>
      <c r="Q40" s="58"/>
      <c r="R40" s="55"/>
      <c r="S40" s="84">
        <f t="shared" si="3"/>
        <v>0</v>
      </c>
    </row>
    <row r="41" spans="1:19" ht="16.2" thickBot="1" x14ac:dyDescent="0.35">
      <c r="A41" s="53"/>
      <c r="B41" s="61"/>
      <c r="C41" s="61"/>
      <c r="D41" s="61"/>
      <c r="E41" s="61"/>
      <c r="F41" s="61"/>
      <c r="G41" s="61"/>
      <c r="H41" s="61"/>
      <c r="I41" s="62"/>
      <c r="J41" s="37"/>
      <c r="K41" s="60"/>
      <c r="L41" s="60"/>
      <c r="M41" s="60"/>
      <c r="N41" s="60"/>
      <c r="O41" s="63"/>
      <c r="P41" s="42"/>
      <c r="Q41" s="58"/>
      <c r="R41" s="55"/>
    </row>
    <row r="42" spans="1:19" ht="30.75" customHeight="1" thickBot="1" x14ac:dyDescent="0.4">
      <c r="A42" s="64" t="s">
        <v>15</v>
      </c>
      <c r="B42" s="158" t="s">
        <v>56</v>
      </c>
      <c r="C42" s="159"/>
      <c r="D42" s="159"/>
      <c r="E42" s="159"/>
      <c r="F42" s="159"/>
      <c r="G42" s="159"/>
      <c r="H42" s="160"/>
      <c r="I42" s="93">
        <v>0</v>
      </c>
      <c r="J42" s="37"/>
      <c r="K42" s="23"/>
      <c r="L42" s="48">
        <f>IFERROR(ΑΠΕ1/ΠΡΟΥΠΟΛΟΓΙΣΜΟΣ1,0)</f>
        <v>0</v>
      </c>
      <c r="M42" s="9"/>
      <c r="N42" s="110" t="s">
        <v>87</v>
      </c>
      <c r="O42" s="110"/>
      <c r="P42" s="42" t="str">
        <f>IF(AND(ΑΠΕ1&lt;=1000000,L42&lt;30%),"ΑΠΟΔΕΚΤΟ","ΜΗ ΑΠΟΔΕΚΤΟ")</f>
        <v>ΑΠΟΔΕΚΤΟ</v>
      </c>
      <c r="Q42" s="43"/>
      <c r="R42" s="41"/>
      <c r="S42" s="84">
        <f>ΑΠΕ+K42</f>
        <v>0</v>
      </c>
    </row>
    <row r="43" spans="1:19" ht="18.600000000000001" thickBot="1" x14ac:dyDescent="0.35">
      <c r="A43" s="65"/>
      <c r="B43" s="65"/>
      <c r="C43" s="65"/>
      <c r="D43" s="65"/>
      <c r="E43" s="65"/>
      <c r="F43" s="65"/>
      <c r="G43" s="65"/>
      <c r="H43" s="65"/>
      <c r="I43" s="66"/>
      <c r="J43" s="67"/>
      <c r="K43" s="67"/>
      <c r="L43" s="67"/>
      <c r="M43" s="67"/>
      <c r="N43" s="67"/>
      <c r="O43" s="68"/>
      <c r="P43" s="69"/>
      <c r="Q43" s="91"/>
      <c r="R43" s="35"/>
    </row>
    <row r="44" spans="1:19" ht="15.6" x14ac:dyDescent="0.3">
      <c r="A44" s="32"/>
      <c r="B44" s="36"/>
      <c r="C44" s="36"/>
      <c r="D44" s="36"/>
      <c r="E44" s="36"/>
      <c r="F44" s="36"/>
      <c r="G44" s="36"/>
      <c r="H44" s="36"/>
      <c r="I44" s="37"/>
      <c r="J44" s="37"/>
      <c r="K44" s="35"/>
      <c r="L44" s="35"/>
      <c r="M44" s="35"/>
      <c r="N44" s="35"/>
      <c r="O44" s="35"/>
      <c r="P44" s="35"/>
      <c r="Q44" s="35"/>
      <c r="R44" s="35"/>
    </row>
  </sheetData>
  <sheetProtection algorithmName="SHA-512" hashValue="kOQU8rnR2yGi9/auCWNDxJsKJeo1QdWXN0Yn4N1BYCv0xUvvX6HD4/l27kxtccc7QU1H8qXXjdV6ppZhcGun7Q==" saltValue="jnH/mGtxQ0qpBUI7OsJ9wQ==" spinCount="100000" sheet="1" objects="1" scenarios="1" selectLockedCells="1"/>
  <mergeCells count="55">
    <mergeCell ref="N42:O42"/>
    <mergeCell ref="N38:O38"/>
    <mergeCell ref="B39:E39"/>
    <mergeCell ref="B40:E40"/>
    <mergeCell ref="N19:O19"/>
    <mergeCell ref="B32:E32"/>
    <mergeCell ref="N29:O29"/>
    <mergeCell ref="N24:O24"/>
    <mergeCell ref="N23:O23"/>
    <mergeCell ref="N37:O37"/>
    <mergeCell ref="N32:O32"/>
    <mergeCell ref="N34:O34"/>
    <mergeCell ref="N35:O35"/>
    <mergeCell ref="B42:H42"/>
    <mergeCell ref="B37:H37"/>
    <mergeCell ref="B38:H38"/>
    <mergeCell ref="D4:F4"/>
    <mergeCell ref="D5:F5"/>
    <mergeCell ref="B15:H15"/>
    <mergeCell ref="B34:H34"/>
    <mergeCell ref="B35:H35"/>
    <mergeCell ref="B22:E22"/>
    <mergeCell ref="B27:E27"/>
    <mergeCell ref="B20:E20"/>
    <mergeCell ref="N11:O11"/>
    <mergeCell ref="A3:P3"/>
    <mergeCell ref="B5:C5"/>
    <mergeCell ref="B6:C6"/>
    <mergeCell ref="I4:K4"/>
    <mergeCell ref="I5:K5"/>
    <mergeCell ref="I6:K6"/>
    <mergeCell ref="B4:C4"/>
    <mergeCell ref="O4:P5"/>
    <mergeCell ref="G5:H5"/>
    <mergeCell ref="G6:H6"/>
    <mergeCell ref="L4:N5"/>
    <mergeCell ref="L6:N6"/>
    <mergeCell ref="G4:H4"/>
    <mergeCell ref="O6:P6"/>
    <mergeCell ref="I15:J15"/>
    <mergeCell ref="I12:J12"/>
    <mergeCell ref="N12:O12"/>
    <mergeCell ref="D6:F6"/>
    <mergeCell ref="N39:O39"/>
    <mergeCell ref="B12:H12"/>
    <mergeCell ref="D7:F7"/>
    <mergeCell ref="I7:K7"/>
    <mergeCell ref="N20:O20"/>
    <mergeCell ref="G7:H7"/>
    <mergeCell ref="N10:O10"/>
    <mergeCell ref="A9:P9"/>
    <mergeCell ref="B23:E23"/>
    <mergeCell ref="B19:E19"/>
    <mergeCell ref="B18:E18"/>
    <mergeCell ref="B21:E21"/>
  </mergeCells>
  <phoneticPr fontId="22" type="noConversion"/>
  <conditionalFormatting sqref="P12">
    <cfRule type="containsText" dxfId="9" priority="14" operator="containsText" text="ΜΗ">
      <formula>NOT(ISERROR(SEARCH("ΜΗ",P12)))</formula>
    </cfRule>
  </conditionalFormatting>
  <conditionalFormatting sqref="P34:P35">
    <cfRule type="containsText" dxfId="8" priority="12" operator="containsText" text="ΜΗ">
      <formula>NOT(ISERROR(SEARCH("ΜΗ",P34)))</formula>
    </cfRule>
  </conditionalFormatting>
  <conditionalFormatting sqref="P37:P39">
    <cfRule type="containsText" dxfId="7" priority="10" operator="containsText" text="ΜΗ">
      <formula>NOT(ISERROR(SEARCH("ΜΗ",P37)))</formula>
    </cfRule>
  </conditionalFormatting>
  <conditionalFormatting sqref="P42">
    <cfRule type="containsText" dxfId="6" priority="9" operator="containsText" text="ΜΗ">
      <formula>NOT(ISERROR(SEARCH("ΜΗ",P42)))</formula>
    </cfRule>
  </conditionalFormatting>
  <conditionalFormatting sqref="P19">
    <cfRule type="containsText" dxfId="5" priority="8" operator="containsText" text="ΜΗ ΑΠΟΔΕΚΤΟ">
      <formula>NOT(ISERROR(SEARCH("ΜΗ ΑΠΟΔΕΚΤΟ",P19)))</formula>
    </cfRule>
  </conditionalFormatting>
  <conditionalFormatting sqref="P23:P24">
    <cfRule type="containsText" dxfId="4" priority="7" operator="containsText" text="ΜΗ ΑΠΟΔΕΚΤΟ">
      <formula>NOT(ISERROR(SEARCH("ΜΗ ΑΠΟΔΕΚΤΟ",P23)))</formula>
    </cfRule>
  </conditionalFormatting>
  <conditionalFormatting sqref="P29">
    <cfRule type="containsText" dxfId="3" priority="5" operator="containsText" text="ΜΗ ΑΠΟΔΕΚΤΟ">
      <formula>NOT(ISERROR(SEARCH("ΜΗ ΑΠΟΔΕΚΤΟ",P29)))</formula>
    </cfRule>
  </conditionalFormatting>
  <conditionalFormatting sqref="P29">
    <cfRule type="containsText" dxfId="2" priority="3" operator="containsText" text="ΜΗ ΑΠΟΔΕΚΤΟ">
      <formula>NOT(ISERROR(SEARCH("ΜΗ ΑΠΟΔΕΚΤΟ",P29)))</formula>
    </cfRule>
  </conditionalFormatting>
  <conditionalFormatting sqref="P37:P39">
    <cfRule type="containsText" dxfId="1" priority="2" operator="containsText" text="ΜΗ">
      <formula>NOT(ISERROR(SEARCH("ΜΗ",P37)))</formula>
    </cfRule>
  </conditionalFormatting>
  <conditionalFormatting sqref="P11:P41">
    <cfRule type="containsText" dxfId="0" priority="1" operator="containsText" text="ΜΗ">
      <formula>NOT(ISERROR(SEARCH("ΜΗ",P11)))</formula>
    </cfRule>
  </conditionalFormatting>
  <dataValidations count="4">
    <dataValidation type="list" allowBlank="1" showInputMessage="1" showErrorMessage="1" sqref="I7:K7" xr:uid="{00000000-0002-0000-0000-000000000000}">
      <formula1>$W$4:$W$6</formula1>
    </dataValidation>
    <dataValidation type="list" allowBlank="1" showInputMessage="1" showErrorMessage="1" sqref="D6:F6" xr:uid="{00000000-0002-0000-0000-000001000000}">
      <formula1>"Ο.Ε.,Ε.Ε,Ε.Π.Ε,Μονοπρόσωπη Ε.Π.Ε.,Ι.Κ.Ε.,Μονοπροσωπη Ι.Κ.Ε.,Α.Ε.,Μονοπροσωπη Α.Ε.,Α.Ε. εισηγμένη,ΚΟΙΣΕΠ,Ομ.Π.,Ο.Π.,Α.Σ.,Ε.Α.Σ.,ΑΛΛΟ"</formula1>
    </dataValidation>
    <dataValidation type="list" allowBlank="1" showInputMessage="1" showErrorMessage="1" sqref="I6:K6" xr:uid="{00000000-0002-0000-0000-000003000000}">
      <formula1>"ΥΠΟ ΣΥΣΤΑΣΗ,ΥΦΙΣΤΑΜΕΝΗ"</formula1>
    </dataValidation>
    <dataValidation type="list" allowBlank="1" showInputMessage="1" showErrorMessage="1" sqref="O6:P6" xr:uid="{00000000-0002-0000-0000-000002000000}">
      <formula1>$X$4:$X$18</formula1>
    </dataValidation>
  </dataValidations>
  <pageMargins left="0.28000000000000003" right="0.23" top="0.75" bottom="0.75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K23"/>
  <sheetViews>
    <sheetView zoomScale="115" zoomScaleNormal="115" workbookViewId="0"/>
  </sheetViews>
  <sheetFormatPr defaultRowHeight="14.4" x14ac:dyDescent="0.3"/>
  <cols>
    <col min="1" max="1" width="2.5546875" customWidth="1"/>
    <col min="2" max="2" width="4.6640625" style="1" customWidth="1"/>
    <col min="3" max="4" width="5.109375" style="2" customWidth="1"/>
    <col min="5" max="5" width="28" customWidth="1"/>
    <col min="6" max="6" width="14.6640625" customWidth="1"/>
    <col min="7" max="7" width="20" customWidth="1"/>
    <col min="8" max="8" width="17.33203125" customWidth="1"/>
    <col min="9" max="9" width="1.88671875" customWidth="1"/>
    <col min="10" max="10" width="15.33203125" style="3" customWidth="1"/>
    <col min="11" max="11" width="15.33203125" customWidth="1"/>
    <col min="257" max="257" width="2.5546875" customWidth="1"/>
    <col min="258" max="258" width="4.6640625" customWidth="1"/>
    <col min="259" max="260" width="5.109375" customWidth="1"/>
    <col min="261" max="261" width="28" customWidth="1"/>
    <col min="262" max="262" width="14.6640625" customWidth="1"/>
    <col min="263" max="263" width="20" customWidth="1"/>
    <col min="264" max="264" width="16.44140625" bestFit="1" customWidth="1"/>
    <col min="265" max="265" width="1.88671875" customWidth="1"/>
    <col min="266" max="267" width="15.33203125" customWidth="1"/>
    <col min="513" max="513" width="2.5546875" customWidth="1"/>
    <col min="514" max="514" width="4.6640625" customWidth="1"/>
    <col min="515" max="516" width="5.109375" customWidth="1"/>
    <col min="517" max="517" width="28" customWidth="1"/>
    <col min="518" max="518" width="14.6640625" customWidth="1"/>
    <col min="519" max="519" width="20" customWidth="1"/>
    <col min="520" max="520" width="16.44140625" bestFit="1" customWidth="1"/>
    <col min="521" max="521" width="1.88671875" customWidth="1"/>
    <col min="522" max="523" width="15.33203125" customWidth="1"/>
    <col min="769" max="769" width="2.5546875" customWidth="1"/>
    <col min="770" max="770" width="4.6640625" customWidth="1"/>
    <col min="771" max="772" width="5.109375" customWidth="1"/>
    <col min="773" max="773" width="28" customWidth="1"/>
    <col min="774" max="774" width="14.6640625" customWidth="1"/>
    <col min="775" max="775" width="20" customWidth="1"/>
    <col min="776" max="776" width="16.44140625" bestFit="1" customWidth="1"/>
    <col min="777" max="777" width="1.88671875" customWidth="1"/>
    <col min="778" max="779" width="15.33203125" customWidth="1"/>
    <col min="1025" max="1025" width="2.5546875" customWidth="1"/>
    <col min="1026" max="1026" width="4.6640625" customWidth="1"/>
    <col min="1027" max="1028" width="5.109375" customWidth="1"/>
    <col min="1029" max="1029" width="28" customWidth="1"/>
    <col min="1030" max="1030" width="14.6640625" customWidth="1"/>
    <col min="1031" max="1031" width="20" customWidth="1"/>
    <col min="1032" max="1032" width="16.44140625" bestFit="1" customWidth="1"/>
    <col min="1033" max="1033" width="1.88671875" customWidth="1"/>
    <col min="1034" max="1035" width="15.33203125" customWidth="1"/>
    <col min="1281" max="1281" width="2.5546875" customWidth="1"/>
    <col min="1282" max="1282" width="4.6640625" customWidth="1"/>
    <col min="1283" max="1284" width="5.109375" customWidth="1"/>
    <col min="1285" max="1285" width="28" customWidth="1"/>
    <col min="1286" max="1286" width="14.6640625" customWidth="1"/>
    <col min="1287" max="1287" width="20" customWidth="1"/>
    <col min="1288" max="1288" width="16.44140625" bestFit="1" customWidth="1"/>
    <col min="1289" max="1289" width="1.88671875" customWidth="1"/>
    <col min="1290" max="1291" width="15.33203125" customWidth="1"/>
    <col min="1537" max="1537" width="2.5546875" customWidth="1"/>
    <col min="1538" max="1538" width="4.6640625" customWidth="1"/>
    <col min="1539" max="1540" width="5.109375" customWidth="1"/>
    <col min="1541" max="1541" width="28" customWidth="1"/>
    <col min="1542" max="1542" width="14.6640625" customWidth="1"/>
    <col min="1543" max="1543" width="20" customWidth="1"/>
    <col min="1544" max="1544" width="16.44140625" bestFit="1" customWidth="1"/>
    <col min="1545" max="1545" width="1.88671875" customWidth="1"/>
    <col min="1546" max="1547" width="15.33203125" customWidth="1"/>
    <col min="1793" max="1793" width="2.5546875" customWidth="1"/>
    <col min="1794" max="1794" width="4.6640625" customWidth="1"/>
    <col min="1795" max="1796" width="5.109375" customWidth="1"/>
    <col min="1797" max="1797" width="28" customWidth="1"/>
    <col min="1798" max="1798" width="14.6640625" customWidth="1"/>
    <col min="1799" max="1799" width="20" customWidth="1"/>
    <col min="1800" max="1800" width="16.44140625" bestFit="1" customWidth="1"/>
    <col min="1801" max="1801" width="1.88671875" customWidth="1"/>
    <col min="1802" max="1803" width="15.33203125" customWidth="1"/>
    <col min="2049" max="2049" width="2.5546875" customWidth="1"/>
    <col min="2050" max="2050" width="4.6640625" customWidth="1"/>
    <col min="2051" max="2052" width="5.109375" customWidth="1"/>
    <col min="2053" max="2053" width="28" customWidth="1"/>
    <col min="2054" max="2054" width="14.6640625" customWidth="1"/>
    <col min="2055" max="2055" width="20" customWidth="1"/>
    <col min="2056" max="2056" width="16.44140625" bestFit="1" customWidth="1"/>
    <col min="2057" max="2057" width="1.88671875" customWidth="1"/>
    <col min="2058" max="2059" width="15.33203125" customWidth="1"/>
    <col min="2305" max="2305" width="2.5546875" customWidth="1"/>
    <col min="2306" max="2306" width="4.6640625" customWidth="1"/>
    <col min="2307" max="2308" width="5.109375" customWidth="1"/>
    <col min="2309" max="2309" width="28" customWidth="1"/>
    <col min="2310" max="2310" width="14.6640625" customWidth="1"/>
    <col min="2311" max="2311" width="20" customWidth="1"/>
    <col min="2312" max="2312" width="16.44140625" bestFit="1" customWidth="1"/>
    <col min="2313" max="2313" width="1.88671875" customWidth="1"/>
    <col min="2314" max="2315" width="15.33203125" customWidth="1"/>
    <col min="2561" max="2561" width="2.5546875" customWidth="1"/>
    <col min="2562" max="2562" width="4.6640625" customWidth="1"/>
    <col min="2563" max="2564" width="5.109375" customWidth="1"/>
    <col min="2565" max="2565" width="28" customWidth="1"/>
    <col min="2566" max="2566" width="14.6640625" customWidth="1"/>
    <col min="2567" max="2567" width="20" customWidth="1"/>
    <col min="2568" max="2568" width="16.44140625" bestFit="1" customWidth="1"/>
    <col min="2569" max="2569" width="1.88671875" customWidth="1"/>
    <col min="2570" max="2571" width="15.33203125" customWidth="1"/>
    <col min="2817" max="2817" width="2.5546875" customWidth="1"/>
    <col min="2818" max="2818" width="4.6640625" customWidth="1"/>
    <col min="2819" max="2820" width="5.109375" customWidth="1"/>
    <col min="2821" max="2821" width="28" customWidth="1"/>
    <col min="2822" max="2822" width="14.6640625" customWidth="1"/>
    <col min="2823" max="2823" width="20" customWidth="1"/>
    <col min="2824" max="2824" width="16.44140625" bestFit="1" customWidth="1"/>
    <col min="2825" max="2825" width="1.88671875" customWidth="1"/>
    <col min="2826" max="2827" width="15.33203125" customWidth="1"/>
    <col min="3073" max="3073" width="2.5546875" customWidth="1"/>
    <col min="3074" max="3074" width="4.6640625" customWidth="1"/>
    <col min="3075" max="3076" width="5.109375" customWidth="1"/>
    <col min="3077" max="3077" width="28" customWidth="1"/>
    <col min="3078" max="3078" width="14.6640625" customWidth="1"/>
    <col min="3079" max="3079" width="20" customWidth="1"/>
    <col min="3080" max="3080" width="16.44140625" bestFit="1" customWidth="1"/>
    <col min="3081" max="3081" width="1.88671875" customWidth="1"/>
    <col min="3082" max="3083" width="15.33203125" customWidth="1"/>
    <col min="3329" max="3329" width="2.5546875" customWidth="1"/>
    <col min="3330" max="3330" width="4.6640625" customWidth="1"/>
    <col min="3331" max="3332" width="5.109375" customWidth="1"/>
    <col min="3333" max="3333" width="28" customWidth="1"/>
    <col min="3334" max="3334" width="14.6640625" customWidth="1"/>
    <col min="3335" max="3335" width="20" customWidth="1"/>
    <col min="3336" max="3336" width="16.44140625" bestFit="1" customWidth="1"/>
    <col min="3337" max="3337" width="1.88671875" customWidth="1"/>
    <col min="3338" max="3339" width="15.33203125" customWidth="1"/>
    <col min="3585" max="3585" width="2.5546875" customWidth="1"/>
    <col min="3586" max="3586" width="4.6640625" customWidth="1"/>
    <col min="3587" max="3588" width="5.109375" customWidth="1"/>
    <col min="3589" max="3589" width="28" customWidth="1"/>
    <col min="3590" max="3590" width="14.6640625" customWidth="1"/>
    <col min="3591" max="3591" width="20" customWidth="1"/>
    <col min="3592" max="3592" width="16.44140625" bestFit="1" customWidth="1"/>
    <col min="3593" max="3593" width="1.88671875" customWidth="1"/>
    <col min="3594" max="3595" width="15.33203125" customWidth="1"/>
    <col min="3841" max="3841" width="2.5546875" customWidth="1"/>
    <col min="3842" max="3842" width="4.6640625" customWidth="1"/>
    <col min="3843" max="3844" width="5.109375" customWidth="1"/>
    <col min="3845" max="3845" width="28" customWidth="1"/>
    <col min="3846" max="3846" width="14.6640625" customWidth="1"/>
    <col min="3847" max="3847" width="20" customWidth="1"/>
    <col min="3848" max="3848" width="16.44140625" bestFit="1" customWidth="1"/>
    <col min="3849" max="3849" width="1.88671875" customWidth="1"/>
    <col min="3850" max="3851" width="15.33203125" customWidth="1"/>
    <col min="4097" max="4097" width="2.5546875" customWidth="1"/>
    <col min="4098" max="4098" width="4.6640625" customWidth="1"/>
    <col min="4099" max="4100" width="5.109375" customWidth="1"/>
    <col min="4101" max="4101" width="28" customWidth="1"/>
    <col min="4102" max="4102" width="14.6640625" customWidth="1"/>
    <col min="4103" max="4103" width="20" customWidth="1"/>
    <col min="4104" max="4104" width="16.44140625" bestFit="1" customWidth="1"/>
    <col min="4105" max="4105" width="1.88671875" customWidth="1"/>
    <col min="4106" max="4107" width="15.33203125" customWidth="1"/>
    <col min="4353" max="4353" width="2.5546875" customWidth="1"/>
    <col min="4354" max="4354" width="4.6640625" customWidth="1"/>
    <col min="4355" max="4356" width="5.109375" customWidth="1"/>
    <col min="4357" max="4357" width="28" customWidth="1"/>
    <col min="4358" max="4358" width="14.6640625" customWidth="1"/>
    <col min="4359" max="4359" width="20" customWidth="1"/>
    <col min="4360" max="4360" width="16.44140625" bestFit="1" customWidth="1"/>
    <col min="4361" max="4361" width="1.88671875" customWidth="1"/>
    <col min="4362" max="4363" width="15.33203125" customWidth="1"/>
    <col min="4609" max="4609" width="2.5546875" customWidth="1"/>
    <col min="4610" max="4610" width="4.6640625" customWidth="1"/>
    <col min="4611" max="4612" width="5.109375" customWidth="1"/>
    <col min="4613" max="4613" width="28" customWidth="1"/>
    <col min="4614" max="4614" width="14.6640625" customWidth="1"/>
    <col min="4615" max="4615" width="20" customWidth="1"/>
    <col min="4616" max="4616" width="16.44140625" bestFit="1" customWidth="1"/>
    <col min="4617" max="4617" width="1.88671875" customWidth="1"/>
    <col min="4618" max="4619" width="15.33203125" customWidth="1"/>
    <col min="4865" max="4865" width="2.5546875" customWidth="1"/>
    <col min="4866" max="4866" width="4.6640625" customWidth="1"/>
    <col min="4867" max="4868" width="5.109375" customWidth="1"/>
    <col min="4869" max="4869" width="28" customWidth="1"/>
    <col min="4870" max="4870" width="14.6640625" customWidth="1"/>
    <col min="4871" max="4871" width="20" customWidth="1"/>
    <col min="4872" max="4872" width="16.44140625" bestFit="1" customWidth="1"/>
    <col min="4873" max="4873" width="1.88671875" customWidth="1"/>
    <col min="4874" max="4875" width="15.33203125" customWidth="1"/>
    <col min="5121" max="5121" width="2.5546875" customWidth="1"/>
    <col min="5122" max="5122" width="4.6640625" customWidth="1"/>
    <col min="5123" max="5124" width="5.109375" customWidth="1"/>
    <col min="5125" max="5125" width="28" customWidth="1"/>
    <col min="5126" max="5126" width="14.6640625" customWidth="1"/>
    <col min="5127" max="5127" width="20" customWidth="1"/>
    <col min="5128" max="5128" width="16.44140625" bestFit="1" customWidth="1"/>
    <col min="5129" max="5129" width="1.88671875" customWidth="1"/>
    <col min="5130" max="5131" width="15.33203125" customWidth="1"/>
    <col min="5377" max="5377" width="2.5546875" customWidth="1"/>
    <col min="5378" max="5378" width="4.6640625" customWidth="1"/>
    <col min="5379" max="5380" width="5.109375" customWidth="1"/>
    <col min="5381" max="5381" width="28" customWidth="1"/>
    <col min="5382" max="5382" width="14.6640625" customWidth="1"/>
    <col min="5383" max="5383" width="20" customWidth="1"/>
    <col min="5384" max="5384" width="16.44140625" bestFit="1" customWidth="1"/>
    <col min="5385" max="5385" width="1.88671875" customWidth="1"/>
    <col min="5386" max="5387" width="15.33203125" customWidth="1"/>
    <col min="5633" max="5633" width="2.5546875" customWidth="1"/>
    <col min="5634" max="5634" width="4.6640625" customWidth="1"/>
    <col min="5635" max="5636" width="5.109375" customWidth="1"/>
    <col min="5637" max="5637" width="28" customWidth="1"/>
    <col min="5638" max="5638" width="14.6640625" customWidth="1"/>
    <col min="5639" max="5639" width="20" customWidth="1"/>
    <col min="5640" max="5640" width="16.44140625" bestFit="1" customWidth="1"/>
    <col min="5641" max="5641" width="1.88671875" customWidth="1"/>
    <col min="5642" max="5643" width="15.33203125" customWidth="1"/>
    <col min="5889" max="5889" width="2.5546875" customWidth="1"/>
    <col min="5890" max="5890" width="4.6640625" customWidth="1"/>
    <col min="5891" max="5892" width="5.109375" customWidth="1"/>
    <col min="5893" max="5893" width="28" customWidth="1"/>
    <col min="5894" max="5894" width="14.6640625" customWidth="1"/>
    <col min="5895" max="5895" width="20" customWidth="1"/>
    <col min="5896" max="5896" width="16.44140625" bestFit="1" customWidth="1"/>
    <col min="5897" max="5897" width="1.88671875" customWidth="1"/>
    <col min="5898" max="5899" width="15.33203125" customWidth="1"/>
    <col min="6145" max="6145" width="2.5546875" customWidth="1"/>
    <col min="6146" max="6146" width="4.6640625" customWidth="1"/>
    <col min="6147" max="6148" width="5.109375" customWidth="1"/>
    <col min="6149" max="6149" width="28" customWidth="1"/>
    <col min="6150" max="6150" width="14.6640625" customWidth="1"/>
    <col min="6151" max="6151" width="20" customWidth="1"/>
    <col min="6152" max="6152" width="16.44140625" bestFit="1" customWidth="1"/>
    <col min="6153" max="6153" width="1.88671875" customWidth="1"/>
    <col min="6154" max="6155" width="15.33203125" customWidth="1"/>
    <col min="6401" max="6401" width="2.5546875" customWidth="1"/>
    <col min="6402" max="6402" width="4.6640625" customWidth="1"/>
    <col min="6403" max="6404" width="5.109375" customWidth="1"/>
    <col min="6405" max="6405" width="28" customWidth="1"/>
    <col min="6406" max="6406" width="14.6640625" customWidth="1"/>
    <col min="6407" max="6407" width="20" customWidth="1"/>
    <col min="6408" max="6408" width="16.44140625" bestFit="1" customWidth="1"/>
    <col min="6409" max="6409" width="1.88671875" customWidth="1"/>
    <col min="6410" max="6411" width="15.33203125" customWidth="1"/>
    <col min="6657" max="6657" width="2.5546875" customWidth="1"/>
    <col min="6658" max="6658" width="4.6640625" customWidth="1"/>
    <col min="6659" max="6660" width="5.109375" customWidth="1"/>
    <col min="6661" max="6661" width="28" customWidth="1"/>
    <col min="6662" max="6662" width="14.6640625" customWidth="1"/>
    <col min="6663" max="6663" width="20" customWidth="1"/>
    <col min="6664" max="6664" width="16.44140625" bestFit="1" customWidth="1"/>
    <col min="6665" max="6665" width="1.88671875" customWidth="1"/>
    <col min="6666" max="6667" width="15.33203125" customWidth="1"/>
    <col min="6913" max="6913" width="2.5546875" customWidth="1"/>
    <col min="6914" max="6914" width="4.6640625" customWidth="1"/>
    <col min="6915" max="6916" width="5.109375" customWidth="1"/>
    <col min="6917" max="6917" width="28" customWidth="1"/>
    <col min="6918" max="6918" width="14.6640625" customWidth="1"/>
    <col min="6919" max="6919" width="20" customWidth="1"/>
    <col min="6920" max="6920" width="16.44140625" bestFit="1" customWidth="1"/>
    <col min="6921" max="6921" width="1.88671875" customWidth="1"/>
    <col min="6922" max="6923" width="15.33203125" customWidth="1"/>
    <col min="7169" max="7169" width="2.5546875" customWidth="1"/>
    <col min="7170" max="7170" width="4.6640625" customWidth="1"/>
    <col min="7171" max="7172" width="5.109375" customWidth="1"/>
    <col min="7173" max="7173" width="28" customWidth="1"/>
    <col min="7174" max="7174" width="14.6640625" customWidth="1"/>
    <col min="7175" max="7175" width="20" customWidth="1"/>
    <col min="7176" max="7176" width="16.44140625" bestFit="1" customWidth="1"/>
    <col min="7177" max="7177" width="1.88671875" customWidth="1"/>
    <col min="7178" max="7179" width="15.33203125" customWidth="1"/>
    <col min="7425" max="7425" width="2.5546875" customWidth="1"/>
    <col min="7426" max="7426" width="4.6640625" customWidth="1"/>
    <col min="7427" max="7428" width="5.109375" customWidth="1"/>
    <col min="7429" max="7429" width="28" customWidth="1"/>
    <col min="7430" max="7430" width="14.6640625" customWidth="1"/>
    <col min="7431" max="7431" width="20" customWidth="1"/>
    <col min="7432" max="7432" width="16.44140625" bestFit="1" customWidth="1"/>
    <col min="7433" max="7433" width="1.88671875" customWidth="1"/>
    <col min="7434" max="7435" width="15.33203125" customWidth="1"/>
    <col min="7681" max="7681" width="2.5546875" customWidth="1"/>
    <col min="7682" max="7682" width="4.6640625" customWidth="1"/>
    <col min="7683" max="7684" width="5.109375" customWidth="1"/>
    <col min="7685" max="7685" width="28" customWidth="1"/>
    <col min="7686" max="7686" width="14.6640625" customWidth="1"/>
    <col min="7687" max="7687" width="20" customWidth="1"/>
    <col min="7688" max="7688" width="16.44140625" bestFit="1" customWidth="1"/>
    <col min="7689" max="7689" width="1.88671875" customWidth="1"/>
    <col min="7690" max="7691" width="15.33203125" customWidth="1"/>
    <col min="7937" max="7937" width="2.5546875" customWidth="1"/>
    <col min="7938" max="7938" width="4.6640625" customWidth="1"/>
    <col min="7939" max="7940" width="5.109375" customWidth="1"/>
    <col min="7941" max="7941" width="28" customWidth="1"/>
    <col min="7942" max="7942" width="14.6640625" customWidth="1"/>
    <col min="7943" max="7943" width="20" customWidth="1"/>
    <col min="7944" max="7944" width="16.44140625" bestFit="1" customWidth="1"/>
    <col min="7945" max="7945" width="1.88671875" customWidth="1"/>
    <col min="7946" max="7947" width="15.33203125" customWidth="1"/>
    <col min="8193" max="8193" width="2.5546875" customWidth="1"/>
    <col min="8194" max="8194" width="4.6640625" customWidth="1"/>
    <col min="8195" max="8196" width="5.109375" customWidth="1"/>
    <col min="8197" max="8197" width="28" customWidth="1"/>
    <col min="8198" max="8198" width="14.6640625" customWidth="1"/>
    <col min="8199" max="8199" width="20" customWidth="1"/>
    <col min="8200" max="8200" width="16.44140625" bestFit="1" customWidth="1"/>
    <col min="8201" max="8201" width="1.88671875" customWidth="1"/>
    <col min="8202" max="8203" width="15.33203125" customWidth="1"/>
    <col min="8449" max="8449" width="2.5546875" customWidth="1"/>
    <col min="8450" max="8450" width="4.6640625" customWidth="1"/>
    <col min="8451" max="8452" width="5.109375" customWidth="1"/>
    <col min="8453" max="8453" width="28" customWidth="1"/>
    <col min="8454" max="8454" width="14.6640625" customWidth="1"/>
    <col min="8455" max="8455" width="20" customWidth="1"/>
    <col min="8456" max="8456" width="16.44140625" bestFit="1" customWidth="1"/>
    <col min="8457" max="8457" width="1.88671875" customWidth="1"/>
    <col min="8458" max="8459" width="15.33203125" customWidth="1"/>
    <col min="8705" max="8705" width="2.5546875" customWidth="1"/>
    <col min="8706" max="8706" width="4.6640625" customWidth="1"/>
    <col min="8707" max="8708" width="5.109375" customWidth="1"/>
    <col min="8709" max="8709" width="28" customWidth="1"/>
    <col min="8710" max="8710" width="14.6640625" customWidth="1"/>
    <col min="8711" max="8711" width="20" customWidth="1"/>
    <col min="8712" max="8712" width="16.44140625" bestFit="1" customWidth="1"/>
    <col min="8713" max="8713" width="1.88671875" customWidth="1"/>
    <col min="8714" max="8715" width="15.33203125" customWidth="1"/>
    <col min="8961" max="8961" width="2.5546875" customWidth="1"/>
    <col min="8962" max="8962" width="4.6640625" customWidth="1"/>
    <col min="8963" max="8964" width="5.109375" customWidth="1"/>
    <col min="8965" max="8965" width="28" customWidth="1"/>
    <col min="8966" max="8966" width="14.6640625" customWidth="1"/>
    <col min="8967" max="8967" width="20" customWidth="1"/>
    <col min="8968" max="8968" width="16.44140625" bestFit="1" customWidth="1"/>
    <col min="8969" max="8969" width="1.88671875" customWidth="1"/>
    <col min="8970" max="8971" width="15.33203125" customWidth="1"/>
    <col min="9217" max="9217" width="2.5546875" customWidth="1"/>
    <col min="9218" max="9218" width="4.6640625" customWidth="1"/>
    <col min="9219" max="9220" width="5.109375" customWidth="1"/>
    <col min="9221" max="9221" width="28" customWidth="1"/>
    <col min="9222" max="9222" width="14.6640625" customWidth="1"/>
    <col min="9223" max="9223" width="20" customWidth="1"/>
    <col min="9224" max="9224" width="16.44140625" bestFit="1" customWidth="1"/>
    <col min="9225" max="9225" width="1.88671875" customWidth="1"/>
    <col min="9226" max="9227" width="15.33203125" customWidth="1"/>
    <col min="9473" max="9473" width="2.5546875" customWidth="1"/>
    <col min="9474" max="9474" width="4.6640625" customWidth="1"/>
    <col min="9475" max="9476" width="5.109375" customWidth="1"/>
    <col min="9477" max="9477" width="28" customWidth="1"/>
    <col min="9478" max="9478" width="14.6640625" customWidth="1"/>
    <col min="9479" max="9479" width="20" customWidth="1"/>
    <col min="9480" max="9480" width="16.44140625" bestFit="1" customWidth="1"/>
    <col min="9481" max="9481" width="1.88671875" customWidth="1"/>
    <col min="9482" max="9483" width="15.33203125" customWidth="1"/>
    <col min="9729" max="9729" width="2.5546875" customWidth="1"/>
    <col min="9730" max="9730" width="4.6640625" customWidth="1"/>
    <col min="9731" max="9732" width="5.109375" customWidth="1"/>
    <col min="9733" max="9733" width="28" customWidth="1"/>
    <col min="9734" max="9734" width="14.6640625" customWidth="1"/>
    <col min="9735" max="9735" width="20" customWidth="1"/>
    <col min="9736" max="9736" width="16.44140625" bestFit="1" customWidth="1"/>
    <col min="9737" max="9737" width="1.88671875" customWidth="1"/>
    <col min="9738" max="9739" width="15.33203125" customWidth="1"/>
    <col min="9985" max="9985" width="2.5546875" customWidth="1"/>
    <col min="9986" max="9986" width="4.6640625" customWidth="1"/>
    <col min="9987" max="9988" width="5.109375" customWidth="1"/>
    <col min="9989" max="9989" width="28" customWidth="1"/>
    <col min="9990" max="9990" width="14.6640625" customWidth="1"/>
    <col min="9991" max="9991" width="20" customWidth="1"/>
    <col min="9992" max="9992" width="16.44140625" bestFit="1" customWidth="1"/>
    <col min="9993" max="9993" width="1.88671875" customWidth="1"/>
    <col min="9994" max="9995" width="15.33203125" customWidth="1"/>
    <col min="10241" max="10241" width="2.5546875" customWidth="1"/>
    <col min="10242" max="10242" width="4.6640625" customWidth="1"/>
    <col min="10243" max="10244" width="5.109375" customWidth="1"/>
    <col min="10245" max="10245" width="28" customWidth="1"/>
    <col min="10246" max="10246" width="14.6640625" customWidth="1"/>
    <col min="10247" max="10247" width="20" customWidth="1"/>
    <col min="10248" max="10248" width="16.44140625" bestFit="1" customWidth="1"/>
    <col min="10249" max="10249" width="1.88671875" customWidth="1"/>
    <col min="10250" max="10251" width="15.33203125" customWidth="1"/>
    <col min="10497" max="10497" width="2.5546875" customWidth="1"/>
    <col min="10498" max="10498" width="4.6640625" customWidth="1"/>
    <col min="10499" max="10500" width="5.109375" customWidth="1"/>
    <col min="10501" max="10501" width="28" customWidth="1"/>
    <col min="10502" max="10502" width="14.6640625" customWidth="1"/>
    <col min="10503" max="10503" width="20" customWidth="1"/>
    <col min="10504" max="10504" width="16.44140625" bestFit="1" customWidth="1"/>
    <col min="10505" max="10505" width="1.88671875" customWidth="1"/>
    <col min="10506" max="10507" width="15.33203125" customWidth="1"/>
    <col min="10753" max="10753" width="2.5546875" customWidth="1"/>
    <col min="10754" max="10754" width="4.6640625" customWidth="1"/>
    <col min="10755" max="10756" width="5.109375" customWidth="1"/>
    <col min="10757" max="10757" width="28" customWidth="1"/>
    <col min="10758" max="10758" width="14.6640625" customWidth="1"/>
    <col min="10759" max="10759" width="20" customWidth="1"/>
    <col min="10760" max="10760" width="16.44140625" bestFit="1" customWidth="1"/>
    <col min="10761" max="10761" width="1.88671875" customWidth="1"/>
    <col min="10762" max="10763" width="15.33203125" customWidth="1"/>
    <col min="11009" max="11009" width="2.5546875" customWidth="1"/>
    <col min="11010" max="11010" width="4.6640625" customWidth="1"/>
    <col min="11011" max="11012" width="5.109375" customWidth="1"/>
    <col min="11013" max="11013" width="28" customWidth="1"/>
    <col min="11014" max="11014" width="14.6640625" customWidth="1"/>
    <col min="11015" max="11015" width="20" customWidth="1"/>
    <col min="11016" max="11016" width="16.44140625" bestFit="1" customWidth="1"/>
    <col min="11017" max="11017" width="1.88671875" customWidth="1"/>
    <col min="11018" max="11019" width="15.33203125" customWidth="1"/>
    <col min="11265" max="11265" width="2.5546875" customWidth="1"/>
    <col min="11266" max="11266" width="4.6640625" customWidth="1"/>
    <col min="11267" max="11268" width="5.109375" customWidth="1"/>
    <col min="11269" max="11269" width="28" customWidth="1"/>
    <col min="11270" max="11270" width="14.6640625" customWidth="1"/>
    <col min="11271" max="11271" width="20" customWidth="1"/>
    <col min="11272" max="11272" width="16.44140625" bestFit="1" customWidth="1"/>
    <col min="11273" max="11273" width="1.88671875" customWidth="1"/>
    <col min="11274" max="11275" width="15.33203125" customWidth="1"/>
    <col min="11521" max="11521" width="2.5546875" customWidth="1"/>
    <col min="11522" max="11522" width="4.6640625" customWidth="1"/>
    <col min="11523" max="11524" width="5.109375" customWidth="1"/>
    <col min="11525" max="11525" width="28" customWidth="1"/>
    <col min="11526" max="11526" width="14.6640625" customWidth="1"/>
    <col min="11527" max="11527" width="20" customWidth="1"/>
    <col min="11528" max="11528" width="16.44140625" bestFit="1" customWidth="1"/>
    <col min="11529" max="11529" width="1.88671875" customWidth="1"/>
    <col min="11530" max="11531" width="15.33203125" customWidth="1"/>
    <col min="11777" max="11777" width="2.5546875" customWidth="1"/>
    <col min="11778" max="11778" width="4.6640625" customWidth="1"/>
    <col min="11779" max="11780" width="5.109375" customWidth="1"/>
    <col min="11781" max="11781" width="28" customWidth="1"/>
    <col min="11782" max="11782" width="14.6640625" customWidth="1"/>
    <col min="11783" max="11783" width="20" customWidth="1"/>
    <col min="11784" max="11784" width="16.44140625" bestFit="1" customWidth="1"/>
    <col min="11785" max="11785" width="1.88671875" customWidth="1"/>
    <col min="11786" max="11787" width="15.33203125" customWidth="1"/>
    <col min="12033" max="12033" width="2.5546875" customWidth="1"/>
    <col min="12034" max="12034" width="4.6640625" customWidth="1"/>
    <col min="12035" max="12036" width="5.109375" customWidth="1"/>
    <col min="12037" max="12037" width="28" customWidth="1"/>
    <col min="12038" max="12038" width="14.6640625" customWidth="1"/>
    <col min="12039" max="12039" width="20" customWidth="1"/>
    <col min="12040" max="12040" width="16.44140625" bestFit="1" customWidth="1"/>
    <col min="12041" max="12041" width="1.88671875" customWidth="1"/>
    <col min="12042" max="12043" width="15.33203125" customWidth="1"/>
    <col min="12289" max="12289" width="2.5546875" customWidth="1"/>
    <col min="12290" max="12290" width="4.6640625" customWidth="1"/>
    <col min="12291" max="12292" width="5.109375" customWidth="1"/>
    <col min="12293" max="12293" width="28" customWidth="1"/>
    <col min="12294" max="12294" width="14.6640625" customWidth="1"/>
    <col min="12295" max="12295" width="20" customWidth="1"/>
    <col min="12296" max="12296" width="16.44140625" bestFit="1" customWidth="1"/>
    <col min="12297" max="12297" width="1.88671875" customWidth="1"/>
    <col min="12298" max="12299" width="15.33203125" customWidth="1"/>
    <col min="12545" max="12545" width="2.5546875" customWidth="1"/>
    <col min="12546" max="12546" width="4.6640625" customWidth="1"/>
    <col min="12547" max="12548" width="5.109375" customWidth="1"/>
    <col min="12549" max="12549" width="28" customWidth="1"/>
    <col min="12550" max="12550" width="14.6640625" customWidth="1"/>
    <col min="12551" max="12551" width="20" customWidth="1"/>
    <col min="12552" max="12552" width="16.44140625" bestFit="1" customWidth="1"/>
    <col min="12553" max="12553" width="1.88671875" customWidth="1"/>
    <col min="12554" max="12555" width="15.33203125" customWidth="1"/>
    <col min="12801" max="12801" width="2.5546875" customWidth="1"/>
    <col min="12802" max="12802" width="4.6640625" customWidth="1"/>
    <col min="12803" max="12804" width="5.109375" customWidth="1"/>
    <col min="12805" max="12805" width="28" customWidth="1"/>
    <col min="12806" max="12806" width="14.6640625" customWidth="1"/>
    <col min="12807" max="12807" width="20" customWidth="1"/>
    <col min="12808" max="12808" width="16.44140625" bestFit="1" customWidth="1"/>
    <col min="12809" max="12809" width="1.88671875" customWidth="1"/>
    <col min="12810" max="12811" width="15.33203125" customWidth="1"/>
    <col min="13057" max="13057" width="2.5546875" customWidth="1"/>
    <col min="13058" max="13058" width="4.6640625" customWidth="1"/>
    <col min="13059" max="13060" width="5.109375" customWidth="1"/>
    <col min="13061" max="13061" width="28" customWidth="1"/>
    <col min="13062" max="13062" width="14.6640625" customWidth="1"/>
    <col min="13063" max="13063" width="20" customWidth="1"/>
    <col min="13064" max="13064" width="16.44140625" bestFit="1" customWidth="1"/>
    <col min="13065" max="13065" width="1.88671875" customWidth="1"/>
    <col min="13066" max="13067" width="15.33203125" customWidth="1"/>
    <col min="13313" max="13313" width="2.5546875" customWidth="1"/>
    <col min="13314" max="13314" width="4.6640625" customWidth="1"/>
    <col min="13315" max="13316" width="5.109375" customWidth="1"/>
    <col min="13317" max="13317" width="28" customWidth="1"/>
    <col min="13318" max="13318" width="14.6640625" customWidth="1"/>
    <col min="13319" max="13319" width="20" customWidth="1"/>
    <col min="13320" max="13320" width="16.44140625" bestFit="1" customWidth="1"/>
    <col min="13321" max="13321" width="1.88671875" customWidth="1"/>
    <col min="13322" max="13323" width="15.33203125" customWidth="1"/>
    <col min="13569" max="13569" width="2.5546875" customWidth="1"/>
    <col min="13570" max="13570" width="4.6640625" customWidth="1"/>
    <col min="13571" max="13572" width="5.109375" customWidth="1"/>
    <col min="13573" max="13573" width="28" customWidth="1"/>
    <col min="13574" max="13574" width="14.6640625" customWidth="1"/>
    <col min="13575" max="13575" width="20" customWidth="1"/>
    <col min="13576" max="13576" width="16.44140625" bestFit="1" customWidth="1"/>
    <col min="13577" max="13577" width="1.88671875" customWidth="1"/>
    <col min="13578" max="13579" width="15.33203125" customWidth="1"/>
    <col min="13825" max="13825" width="2.5546875" customWidth="1"/>
    <col min="13826" max="13826" width="4.6640625" customWidth="1"/>
    <col min="13827" max="13828" width="5.109375" customWidth="1"/>
    <col min="13829" max="13829" width="28" customWidth="1"/>
    <col min="13830" max="13830" width="14.6640625" customWidth="1"/>
    <col min="13831" max="13831" width="20" customWidth="1"/>
    <col min="13832" max="13832" width="16.44140625" bestFit="1" customWidth="1"/>
    <col min="13833" max="13833" width="1.88671875" customWidth="1"/>
    <col min="13834" max="13835" width="15.33203125" customWidth="1"/>
    <col min="14081" max="14081" width="2.5546875" customWidth="1"/>
    <col min="14082" max="14082" width="4.6640625" customWidth="1"/>
    <col min="14083" max="14084" width="5.109375" customWidth="1"/>
    <col min="14085" max="14085" width="28" customWidth="1"/>
    <col min="14086" max="14086" width="14.6640625" customWidth="1"/>
    <col min="14087" max="14087" width="20" customWidth="1"/>
    <col min="14088" max="14088" width="16.44140625" bestFit="1" customWidth="1"/>
    <col min="14089" max="14089" width="1.88671875" customWidth="1"/>
    <col min="14090" max="14091" width="15.33203125" customWidth="1"/>
    <col min="14337" max="14337" width="2.5546875" customWidth="1"/>
    <col min="14338" max="14338" width="4.6640625" customWidth="1"/>
    <col min="14339" max="14340" width="5.109375" customWidth="1"/>
    <col min="14341" max="14341" width="28" customWidth="1"/>
    <col min="14342" max="14342" width="14.6640625" customWidth="1"/>
    <col min="14343" max="14343" width="20" customWidth="1"/>
    <col min="14344" max="14344" width="16.44140625" bestFit="1" customWidth="1"/>
    <col min="14345" max="14345" width="1.88671875" customWidth="1"/>
    <col min="14346" max="14347" width="15.33203125" customWidth="1"/>
    <col min="14593" max="14593" width="2.5546875" customWidth="1"/>
    <col min="14594" max="14594" width="4.6640625" customWidth="1"/>
    <col min="14595" max="14596" width="5.109375" customWidth="1"/>
    <col min="14597" max="14597" width="28" customWidth="1"/>
    <col min="14598" max="14598" width="14.6640625" customWidth="1"/>
    <col min="14599" max="14599" width="20" customWidth="1"/>
    <col min="14600" max="14600" width="16.44140625" bestFit="1" customWidth="1"/>
    <col min="14601" max="14601" width="1.88671875" customWidth="1"/>
    <col min="14602" max="14603" width="15.33203125" customWidth="1"/>
    <col min="14849" max="14849" width="2.5546875" customWidth="1"/>
    <col min="14850" max="14850" width="4.6640625" customWidth="1"/>
    <col min="14851" max="14852" width="5.109375" customWidth="1"/>
    <col min="14853" max="14853" width="28" customWidth="1"/>
    <col min="14854" max="14854" width="14.6640625" customWidth="1"/>
    <col min="14855" max="14855" width="20" customWidth="1"/>
    <col min="14856" max="14856" width="16.44140625" bestFit="1" customWidth="1"/>
    <col min="14857" max="14857" width="1.88671875" customWidth="1"/>
    <col min="14858" max="14859" width="15.33203125" customWidth="1"/>
    <col min="15105" max="15105" width="2.5546875" customWidth="1"/>
    <col min="15106" max="15106" width="4.6640625" customWidth="1"/>
    <col min="15107" max="15108" width="5.109375" customWidth="1"/>
    <col min="15109" max="15109" width="28" customWidth="1"/>
    <col min="15110" max="15110" width="14.6640625" customWidth="1"/>
    <col min="15111" max="15111" width="20" customWidth="1"/>
    <col min="15112" max="15112" width="16.44140625" bestFit="1" customWidth="1"/>
    <col min="15113" max="15113" width="1.88671875" customWidth="1"/>
    <col min="15114" max="15115" width="15.33203125" customWidth="1"/>
    <col min="15361" max="15361" width="2.5546875" customWidth="1"/>
    <col min="15362" max="15362" width="4.6640625" customWidth="1"/>
    <col min="15363" max="15364" width="5.109375" customWidth="1"/>
    <col min="15365" max="15365" width="28" customWidth="1"/>
    <col min="15366" max="15366" width="14.6640625" customWidth="1"/>
    <col min="15367" max="15367" width="20" customWidth="1"/>
    <col min="15368" max="15368" width="16.44140625" bestFit="1" customWidth="1"/>
    <col min="15369" max="15369" width="1.88671875" customWidth="1"/>
    <col min="15370" max="15371" width="15.33203125" customWidth="1"/>
    <col min="15617" max="15617" width="2.5546875" customWidth="1"/>
    <col min="15618" max="15618" width="4.6640625" customWidth="1"/>
    <col min="15619" max="15620" width="5.109375" customWidth="1"/>
    <col min="15621" max="15621" width="28" customWidth="1"/>
    <col min="15622" max="15622" width="14.6640625" customWidth="1"/>
    <col min="15623" max="15623" width="20" customWidth="1"/>
    <col min="15624" max="15624" width="16.44140625" bestFit="1" customWidth="1"/>
    <col min="15625" max="15625" width="1.88671875" customWidth="1"/>
    <col min="15626" max="15627" width="15.33203125" customWidth="1"/>
    <col min="15873" max="15873" width="2.5546875" customWidth="1"/>
    <col min="15874" max="15874" width="4.6640625" customWidth="1"/>
    <col min="15875" max="15876" width="5.109375" customWidth="1"/>
    <col min="15877" max="15877" width="28" customWidth="1"/>
    <col min="15878" max="15878" width="14.6640625" customWidth="1"/>
    <col min="15879" max="15879" width="20" customWidth="1"/>
    <col min="15880" max="15880" width="16.44140625" bestFit="1" customWidth="1"/>
    <col min="15881" max="15881" width="1.88671875" customWidth="1"/>
    <col min="15882" max="15883" width="15.33203125" customWidth="1"/>
    <col min="16129" max="16129" width="2.5546875" customWidth="1"/>
    <col min="16130" max="16130" width="4.6640625" customWidth="1"/>
    <col min="16131" max="16132" width="5.109375" customWidth="1"/>
    <col min="16133" max="16133" width="28" customWidth="1"/>
    <col min="16134" max="16134" width="14.6640625" customWidth="1"/>
    <col min="16135" max="16135" width="20" customWidth="1"/>
    <col min="16136" max="16136" width="16.44140625" bestFit="1" customWidth="1"/>
    <col min="16137" max="16137" width="1.88671875" customWidth="1"/>
    <col min="16138" max="16139" width="15.33203125" customWidth="1"/>
  </cols>
  <sheetData>
    <row r="1" spans="2:11" ht="15" thickBot="1" x14ac:dyDescent="0.35"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2:11" ht="18.600000000000001" thickBot="1" x14ac:dyDescent="0.35">
      <c r="B2" s="174" t="s">
        <v>17</v>
      </c>
      <c r="C2" s="175"/>
      <c r="D2" s="175"/>
      <c r="E2" s="175"/>
      <c r="F2" s="175"/>
      <c r="G2" s="175"/>
      <c r="H2" s="175"/>
      <c r="I2" s="175"/>
      <c r="J2" s="175"/>
      <c r="K2" s="176"/>
    </row>
    <row r="3" spans="2:11" ht="7.5" customHeight="1" thickBot="1" x14ac:dyDescent="0.35">
      <c r="B3" s="14"/>
      <c r="C3" s="14"/>
      <c r="D3" s="14"/>
      <c r="E3" s="14"/>
      <c r="F3" s="14"/>
      <c r="G3" s="14"/>
      <c r="H3" s="14"/>
      <c r="I3" s="14"/>
      <c r="J3" s="14"/>
      <c r="K3" s="14"/>
    </row>
    <row r="4" spans="2:11" ht="18.600000000000001" thickBot="1" x14ac:dyDescent="0.35">
      <c r="B4" s="177" t="s">
        <v>37</v>
      </c>
      <c r="C4" s="178"/>
      <c r="D4" s="178"/>
      <c r="E4" s="179"/>
      <c r="F4" s="171" t="str">
        <f>ΥΠΟΕΡΓΟ</f>
        <v>ΜΕΤΑΠΟΙΗΣΗ ΑΓΡΟΤΙΚΩΝ  ΠΡΟΪΟΝΤΩΝ</v>
      </c>
      <c r="G4" s="172"/>
      <c r="H4" s="172"/>
      <c r="I4" s="172"/>
      <c r="J4" s="172"/>
      <c r="K4" s="173"/>
    </row>
    <row r="5" spans="2:11" ht="18.600000000000001" thickBot="1" x14ac:dyDescent="0.35">
      <c r="B5" s="20" t="s">
        <v>18</v>
      </c>
      <c r="C5" s="19"/>
      <c r="D5" s="19"/>
      <c r="E5" s="19"/>
      <c r="F5" s="171">
        <f>ΜΕΓΕΘΟΣ</f>
        <v>0</v>
      </c>
      <c r="G5" s="172"/>
      <c r="H5" s="172"/>
      <c r="I5" s="172"/>
      <c r="J5" s="172"/>
      <c r="K5" s="173"/>
    </row>
    <row r="6" spans="2:11" ht="18.600000000000001" thickBot="1" x14ac:dyDescent="0.35">
      <c r="B6" s="20" t="s">
        <v>19</v>
      </c>
      <c r="C6" s="19"/>
      <c r="D6" s="19"/>
      <c r="E6" s="19"/>
      <c r="F6" s="171">
        <f>ΤΟΠΟΣ_ΥΛΟΠΟΙΗΣΗΣ</f>
        <v>0</v>
      </c>
      <c r="G6" s="172"/>
      <c r="H6" s="172"/>
      <c r="I6" s="172"/>
      <c r="J6" s="172"/>
      <c r="K6" s="173"/>
    </row>
    <row r="7" spans="2:11" ht="15" thickBot="1" x14ac:dyDescent="0.35"/>
    <row r="8" spans="2:11" s="9" customFormat="1" ht="18.600000000000001" thickBot="1" x14ac:dyDescent="0.4">
      <c r="B8" s="4"/>
      <c r="C8" s="5" t="s">
        <v>3</v>
      </c>
      <c r="D8" s="5"/>
      <c r="E8" s="6"/>
      <c r="F8" s="6"/>
      <c r="G8" s="6"/>
      <c r="H8" s="7">
        <f>SUM(H10:H15)</f>
        <v>0</v>
      </c>
      <c r="I8" s="8"/>
      <c r="J8" s="10" t="s">
        <v>20</v>
      </c>
      <c r="K8" s="10" t="s">
        <v>21</v>
      </c>
    </row>
    <row r="9" spans="2:11" ht="15" customHeight="1" thickBot="1" x14ac:dyDescent="0.35">
      <c r="I9" s="3"/>
    </row>
    <row r="10" spans="2:11" s="9" customFormat="1" ht="18.600000000000001" thickBot="1" x14ac:dyDescent="0.4">
      <c r="B10" s="4" t="s">
        <v>1</v>
      </c>
      <c r="C10" s="11" t="s">
        <v>4</v>
      </c>
      <c r="D10" s="11"/>
      <c r="H10" s="12">
        <f>ΠΕΡΙΦΕΡΕΙΑΚΕΣ</f>
        <v>0</v>
      </c>
      <c r="I10" s="8"/>
      <c r="J10" s="97">
        <v>0</v>
      </c>
      <c r="K10" s="12">
        <f t="shared" ref="K10:K15" si="0">H10*J10</f>
        <v>0</v>
      </c>
    </row>
    <row r="11" spans="2:11" s="9" customFormat="1" ht="18.600000000000001" thickBot="1" x14ac:dyDescent="0.4">
      <c r="B11" s="4" t="s">
        <v>2</v>
      </c>
      <c r="C11" s="11" t="s">
        <v>8</v>
      </c>
      <c r="D11" s="11"/>
      <c r="H11" s="12">
        <f>ΣΥΜΒΟΥΛΕΥΤΙΚΕΣ</f>
        <v>0</v>
      </c>
      <c r="I11" s="8"/>
      <c r="J11" s="97">
        <v>0</v>
      </c>
      <c r="K11" s="12">
        <f t="shared" si="0"/>
        <v>0</v>
      </c>
    </row>
    <row r="12" spans="2:11" s="9" customFormat="1" ht="18.600000000000001" thickBot="1" x14ac:dyDescent="0.4">
      <c r="B12" s="4" t="s">
        <v>9</v>
      </c>
      <c r="C12" s="11" t="s">
        <v>10</v>
      </c>
      <c r="D12" s="11"/>
      <c r="H12" s="12">
        <f>ΕΚΘΕΣΕΙΣ</f>
        <v>0</v>
      </c>
      <c r="I12" s="8"/>
      <c r="J12" s="97">
        <v>0</v>
      </c>
      <c r="K12" s="12">
        <f t="shared" si="0"/>
        <v>0</v>
      </c>
    </row>
    <row r="13" spans="2:11" s="9" customFormat="1" ht="18.600000000000001" thickBot="1" x14ac:dyDescent="0.4">
      <c r="B13" s="4" t="s">
        <v>11</v>
      </c>
      <c r="C13" s="11" t="s">
        <v>12</v>
      </c>
      <c r="D13" s="11"/>
      <c r="H13" s="12">
        <f>ΚΑΙΝΟΤΟΜΙΑ</f>
        <v>0</v>
      </c>
      <c r="I13" s="8"/>
      <c r="J13" s="97">
        <v>0</v>
      </c>
      <c r="K13" s="12">
        <f t="shared" si="0"/>
        <v>0</v>
      </c>
    </row>
    <row r="14" spans="2:11" s="9" customFormat="1" ht="18.600000000000001" thickBot="1" x14ac:dyDescent="0.4">
      <c r="B14" s="4" t="s">
        <v>13</v>
      </c>
      <c r="C14" s="11" t="s">
        <v>14</v>
      </c>
      <c r="D14" s="11"/>
      <c r="H14" s="12">
        <f>ΥΠΕΡΒΑΣΗ</f>
        <v>0</v>
      </c>
      <c r="I14" s="8"/>
      <c r="J14" s="97">
        <v>0</v>
      </c>
      <c r="K14" s="12">
        <f t="shared" si="0"/>
        <v>0</v>
      </c>
    </row>
    <row r="15" spans="2:11" s="9" customFormat="1" ht="18.600000000000001" thickBot="1" x14ac:dyDescent="0.4">
      <c r="B15" s="4" t="s">
        <v>15</v>
      </c>
      <c r="C15" s="11" t="s">
        <v>16</v>
      </c>
      <c r="D15" s="11"/>
      <c r="H15" s="96">
        <f>ΑΠΕ</f>
        <v>0</v>
      </c>
      <c r="I15" s="13"/>
      <c r="J15" s="98">
        <v>0</v>
      </c>
      <c r="K15" s="12">
        <f t="shared" si="0"/>
        <v>0</v>
      </c>
    </row>
    <row r="17" spans="2:10" ht="18" x14ac:dyDescent="0.3">
      <c r="C17" s="5" t="s">
        <v>22</v>
      </c>
    </row>
    <row r="18" spans="2:10" ht="18" customHeight="1" x14ac:dyDescent="0.3">
      <c r="H18" s="8"/>
    </row>
    <row r="19" spans="2:10" ht="18" x14ac:dyDescent="0.35">
      <c r="B19" s="4" t="s">
        <v>1</v>
      </c>
      <c r="C19" s="11" t="s">
        <v>23</v>
      </c>
      <c r="H19" s="12">
        <f>H8</f>
        <v>0</v>
      </c>
      <c r="J19" s="15"/>
    </row>
    <row r="20" spans="2:10" ht="18" x14ac:dyDescent="0.35">
      <c r="B20" s="4" t="s">
        <v>2</v>
      </c>
      <c r="C20" s="11" t="s">
        <v>24</v>
      </c>
      <c r="H20" s="12">
        <f>SUM(K10:K15)</f>
        <v>0</v>
      </c>
      <c r="J20" s="15"/>
    </row>
    <row r="21" spans="2:10" ht="18.600000000000001" thickBot="1" x14ac:dyDescent="0.4">
      <c r="B21" s="4" t="s">
        <v>9</v>
      </c>
      <c r="C21" s="11" t="s">
        <v>25</v>
      </c>
      <c r="H21" s="12">
        <f>H19-H20</f>
        <v>0</v>
      </c>
      <c r="J21" s="15"/>
    </row>
    <row r="22" spans="2:10" ht="16.2" thickBot="1" x14ac:dyDescent="0.35">
      <c r="C22" s="16" t="s">
        <v>26</v>
      </c>
      <c r="D22" s="17" t="s">
        <v>27</v>
      </c>
      <c r="E22" s="16"/>
      <c r="F22" s="99">
        <v>0</v>
      </c>
      <c r="G22" s="18"/>
    </row>
    <row r="23" spans="2:10" ht="15.6" x14ac:dyDescent="0.3">
      <c r="C23" s="16" t="s">
        <v>28</v>
      </c>
      <c r="D23" s="17" t="s">
        <v>29</v>
      </c>
      <c r="E23" s="16"/>
      <c r="F23" s="21">
        <f>H21-F22</f>
        <v>0</v>
      </c>
      <c r="G23" s="18"/>
    </row>
  </sheetData>
  <sheetProtection selectLockedCells="1"/>
  <mergeCells count="5">
    <mergeCell ref="F6:K6"/>
    <mergeCell ref="B2:K2"/>
    <mergeCell ref="B4:E4"/>
    <mergeCell ref="F4:K4"/>
    <mergeCell ref="F5:K5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2</vt:i4>
      </vt:variant>
      <vt:variant>
        <vt:lpstr>Καθορισμένες περιοχές</vt:lpstr>
      </vt:variant>
      <vt:variant>
        <vt:i4>18</vt:i4>
      </vt:variant>
    </vt:vector>
  </HeadingPairs>
  <TitlesOfParts>
    <vt:vector size="20" baseType="lpstr">
      <vt:lpstr>ΠΡΟΥΠΟΛΟΓΙΣΜΟΣ</vt:lpstr>
      <vt:lpstr>ΕΝΙΣΧΥΣΗ</vt:lpstr>
      <vt:lpstr>ΕΝΙΣΧΥΣΗ!Print_Area</vt:lpstr>
      <vt:lpstr>ΑΠΕ</vt:lpstr>
      <vt:lpstr>ΑΠΕ1</vt:lpstr>
      <vt:lpstr>ΕΚΘΕΣΕΙΣ</vt:lpstr>
      <vt:lpstr>ΕΚΘΕΣΕΙΣ1</vt:lpstr>
      <vt:lpstr>ΚΑΙΝΟΤΟΜΙΑ</vt:lpstr>
      <vt:lpstr>ΚΑΙΝΟΤΟΜΙΑ1</vt:lpstr>
      <vt:lpstr>ΜΕΓΕΘΟΣ</vt:lpstr>
      <vt:lpstr>ΠΕΡΙΦΕΡΕΙΑΚΕΣ</vt:lpstr>
      <vt:lpstr>ΠΕΡΙΦΕΡΕΙΑΚΕΣ1</vt:lpstr>
      <vt:lpstr>ΠΡΟΥΠΟΛΟΓΙΣΜΟΣ</vt:lpstr>
      <vt:lpstr>ΠΡΟΥΠΟΛΟΓΙΣΜΟΣ1</vt:lpstr>
      <vt:lpstr>ΣΥΜΒΟΥΛΕΥΤΙΚΕΣ</vt:lpstr>
      <vt:lpstr>ΣΥΜΒΟΥΛΕΥΤΙΚΕΣ1</vt:lpstr>
      <vt:lpstr>ΤΟΠΟΣ_ΥΛΟΠΟΙΗΣΗΣ</vt:lpstr>
      <vt:lpstr>ΥΠΕΡΒΑΣΗ</vt:lpstr>
      <vt:lpstr>ΥΠΕΡΒΑΣΗ1</vt:lpstr>
      <vt:lpstr>ΥΠΟΕΡΓΟ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Πούμπουρας</dc:creator>
  <cp:lastModifiedBy>akessisi</cp:lastModifiedBy>
  <cp:lastPrinted>2023-04-26T07:02:30Z</cp:lastPrinted>
  <dcterms:created xsi:type="dcterms:W3CDTF">2022-05-18T07:09:23Z</dcterms:created>
  <dcterms:modified xsi:type="dcterms:W3CDTF">2023-06-07T08:17:48Z</dcterms:modified>
</cp:coreProperties>
</file>